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informacion 1\Desktop\Evaluacion Noviembre\Cambios\"/>
    </mc:Choice>
  </mc:AlternateContent>
  <xr:revisionPtr revIDLastSave="0" documentId="8_{FBEEA407-A649-4656-B3B7-CFC74B95AE66}" xr6:coauthVersionLast="47" xr6:coauthVersionMax="47" xr10:uidLastSave="{00000000-0000-0000-0000-000000000000}"/>
  <bookViews>
    <workbookView xWindow="-120" yWindow="-120" windowWidth="20730" windowHeight="11160" xr2:uid="{0001B127-1CC7-4572-8BDC-CF2559577958}"/>
  </bookViews>
  <sheets>
    <sheet name="Enero-Diciembre" sheetId="1" r:id="rId1"/>
  </sheets>
  <definedNames>
    <definedName name="_xlnm.Print_Area" localSheetId="0">'Enero-Diciembre'!$A$1:$S$115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1" i="1" l="1"/>
  <c r="E81" i="1" s="1"/>
  <c r="F111" i="1"/>
  <c r="G111" i="1" s="1"/>
  <c r="H111" i="1"/>
  <c r="I111" i="1" s="1"/>
  <c r="J111" i="1"/>
  <c r="K111" i="1" s="1"/>
  <c r="L111" i="1"/>
  <c r="M111" i="1" s="1"/>
  <c r="N111" i="1"/>
  <c r="O111" i="1" s="1"/>
  <c r="P111" i="1"/>
  <c r="Q83" i="1" s="1"/>
  <c r="Q111" i="1"/>
  <c r="Q86" i="1"/>
  <c r="Q93" i="1"/>
  <c r="Q94" i="1"/>
  <c r="Q101" i="1"/>
  <c r="Q102" i="1"/>
  <c r="Q109" i="1"/>
  <c r="Q110" i="1"/>
  <c r="M81" i="1"/>
  <c r="M93" i="1"/>
  <c r="M97" i="1"/>
  <c r="M109" i="1"/>
  <c r="I87" i="1"/>
  <c r="I91" i="1"/>
  <c r="I103" i="1"/>
  <c r="I107" i="1"/>
  <c r="E80" i="1"/>
  <c r="E82" i="1"/>
  <c r="E83" i="1"/>
  <c r="E84" i="1"/>
  <c r="E86" i="1"/>
  <c r="E87" i="1"/>
  <c r="E88" i="1"/>
  <c r="E90" i="1"/>
  <c r="E91" i="1"/>
  <c r="E92" i="1"/>
  <c r="E94" i="1"/>
  <c r="E95" i="1"/>
  <c r="E96" i="1"/>
  <c r="E98" i="1"/>
  <c r="E99" i="1"/>
  <c r="E100" i="1"/>
  <c r="E102" i="1"/>
  <c r="E103" i="1"/>
  <c r="E104" i="1"/>
  <c r="E106" i="1"/>
  <c r="E107" i="1"/>
  <c r="E108" i="1"/>
  <c r="E110" i="1"/>
  <c r="E79" i="1"/>
  <c r="B111" i="1"/>
  <c r="D69" i="1"/>
  <c r="F69" i="1"/>
  <c r="G68" i="1" s="1"/>
  <c r="H69" i="1"/>
  <c r="I68" i="1" s="1"/>
  <c r="J69" i="1"/>
  <c r="K68" i="1" s="1"/>
  <c r="L69" i="1"/>
  <c r="N69" i="1"/>
  <c r="O68" i="1" s="1"/>
  <c r="P69" i="1"/>
  <c r="Q68" i="1" s="1"/>
  <c r="M68" i="1"/>
  <c r="E68" i="1"/>
  <c r="B69" i="1"/>
  <c r="C51" i="1" s="1"/>
  <c r="R68" i="1"/>
  <c r="R67" i="1"/>
  <c r="Q85" i="1" l="1"/>
  <c r="I99" i="1"/>
  <c r="I83" i="1"/>
  <c r="Q106" i="1"/>
  <c r="Q98" i="1"/>
  <c r="Q90" i="1"/>
  <c r="Q82" i="1"/>
  <c r="I95" i="1"/>
  <c r="K105" i="1"/>
  <c r="Q105" i="1"/>
  <c r="Q97" i="1"/>
  <c r="Q89" i="1"/>
  <c r="Q81" i="1"/>
  <c r="I110" i="1"/>
  <c r="I102" i="1"/>
  <c r="I98" i="1"/>
  <c r="I90" i="1"/>
  <c r="I82" i="1"/>
  <c r="I109" i="1"/>
  <c r="I105" i="1"/>
  <c r="I101" i="1"/>
  <c r="I97" i="1"/>
  <c r="I93" i="1"/>
  <c r="I89" i="1"/>
  <c r="I85" i="1"/>
  <c r="I81" i="1"/>
  <c r="M105" i="1"/>
  <c r="M89" i="1"/>
  <c r="E111" i="1"/>
  <c r="I106" i="1"/>
  <c r="I94" i="1"/>
  <c r="I86" i="1"/>
  <c r="O99" i="1"/>
  <c r="I108" i="1"/>
  <c r="I104" i="1"/>
  <c r="I100" i="1"/>
  <c r="I96" i="1"/>
  <c r="I92" i="1"/>
  <c r="I88" i="1"/>
  <c r="I84" i="1"/>
  <c r="I80" i="1"/>
  <c r="M101" i="1"/>
  <c r="M85" i="1"/>
  <c r="C111" i="1"/>
  <c r="R111" i="1" s="1"/>
  <c r="S111" i="1" s="1"/>
  <c r="C81" i="1"/>
  <c r="C85" i="1"/>
  <c r="C89" i="1"/>
  <c r="C93" i="1"/>
  <c r="C97" i="1"/>
  <c r="C101" i="1"/>
  <c r="C105" i="1"/>
  <c r="C109" i="1"/>
  <c r="C82" i="1"/>
  <c r="C86" i="1"/>
  <c r="C90" i="1"/>
  <c r="C94" i="1"/>
  <c r="C98" i="1"/>
  <c r="C102" i="1"/>
  <c r="C106" i="1"/>
  <c r="C110" i="1"/>
  <c r="C83" i="1"/>
  <c r="C87" i="1"/>
  <c r="C91" i="1"/>
  <c r="C95" i="1"/>
  <c r="C99" i="1"/>
  <c r="C103" i="1"/>
  <c r="C107" i="1"/>
  <c r="C79" i="1"/>
  <c r="C80" i="1"/>
  <c r="C84" i="1"/>
  <c r="C88" i="1"/>
  <c r="C92" i="1"/>
  <c r="C96" i="1"/>
  <c r="C108" i="1"/>
  <c r="C104" i="1"/>
  <c r="C100" i="1"/>
  <c r="G95" i="1"/>
  <c r="M108" i="1"/>
  <c r="M104" i="1"/>
  <c r="M100" i="1"/>
  <c r="M96" i="1"/>
  <c r="M92" i="1"/>
  <c r="M88" i="1"/>
  <c r="M84" i="1"/>
  <c r="M80" i="1"/>
  <c r="K89" i="1"/>
  <c r="M107" i="1"/>
  <c r="M103" i="1"/>
  <c r="M99" i="1"/>
  <c r="M95" i="1"/>
  <c r="M91" i="1"/>
  <c r="M87" i="1"/>
  <c r="M83" i="1"/>
  <c r="Q108" i="1"/>
  <c r="Q104" i="1"/>
  <c r="Q100" i="1"/>
  <c r="Q96" i="1"/>
  <c r="Q92" i="1"/>
  <c r="Q88" i="1"/>
  <c r="Q84" i="1"/>
  <c r="Q80" i="1"/>
  <c r="E109" i="1"/>
  <c r="E105" i="1"/>
  <c r="E101" i="1"/>
  <c r="E97" i="1"/>
  <c r="E93" i="1"/>
  <c r="E89" i="1"/>
  <c r="E85" i="1"/>
  <c r="M110" i="1"/>
  <c r="M106" i="1"/>
  <c r="M102" i="1"/>
  <c r="M98" i="1"/>
  <c r="M94" i="1"/>
  <c r="M90" i="1"/>
  <c r="M86" i="1"/>
  <c r="M82" i="1"/>
  <c r="O83" i="1"/>
  <c r="Q107" i="1"/>
  <c r="Q103" i="1"/>
  <c r="Q99" i="1"/>
  <c r="Q95" i="1"/>
  <c r="Q91" i="1"/>
  <c r="Q87" i="1"/>
  <c r="O80" i="1"/>
  <c r="G107" i="1"/>
  <c r="K85" i="1"/>
  <c r="K82" i="1"/>
  <c r="G103" i="1"/>
  <c r="G87" i="1"/>
  <c r="K97" i="1"/>
  <c r="K81" i="1"/>
  <c r="O107" i="1"/>
  <c r="O91" i="1"/>
  <c r="G80" i="1"/>
  <c r="G91" i="1"/>
  <c r="K101" i="1"/>
  <c r="O95" i="1"/>
  <c r="G99" i="1"/>
  <c r="G83" i="1"/>
  <c r="K109" i="1"/>
  <c r="K93" i="1"/>
  <c r="O103" i="1"/>
  <c r="O87" i="1"/>
  <c r="G110" i="1"/>
  <c r="G106" i="1"/>
  <c r="G102" i="1"/>
  <c r="G98" i="1"/>
  <c r="G94" i="1"/>
  <c r="G90" i="1"/>
  <c r="G86" i="1"/>
  <c r="G82" i="1"/>
  <c r="K108" i="1"/>
  <c r="K104" i="1"/>
  <c r="K100" i="1"/>
  <c r="K96" i="1"/>
  <c r="K92" i="1"/>
  <c r="K88" i="1"/>
  <c r="K84" i="1"/>
  <c r="K80" i="1"/>
  <c r="O110" i="1"/>
  <c r="O106" i="1"/>
  <c r="O102" i="1"/>
  <c r="O98" i="1"/>
  <c r="O94" i="1"/>
  <c r="O90" i="1"/>
  <c r="O86" i="1"/>
  <c r="O82" i="1"/>
  <c r="G109" i="1"/>
  <c r="G105" i="1"/>
  <c r="G101" i="1"/>
  <c r="G97" i="1"/>
  <c r="G93" i="1"/>
  <c r="G89" i="1"/>
  <c r="G85" i="1"/>
  <c r="G81" i="1"/>
  <c r="K107" i="1"/>
  <c r="K103" i="1"/>
  <c r="K99" i="1"/>
  <c r="K95" i="1"/>
  <c r="K91" i="1"/>
  <c r="K87" i="1"/>
  <c r="K83" i="1"/>
  <c r="O109" i="1"/>
  <c r="O105" i="1"/>
  <c r="O101" i="1"/>
  <c r="O97" i="1"/>
  <c r="O93" i="1"/>
  <c r="O89" i="1"/>
  <c r="O85" i="1"/>
  <c r="O81" i="1"/>
  <c r="G108" i="1"/>
  <c r="G104" i="1"/>
  <c r="G100" i="1"/>
  <c r="G96" i="1"/>
  <c r="G92" i="1"/>
  <c r="G88" i="1"/>
  <c r="G84" i="1"/>
  <c r="K110" i="1"/>
  <c r="K106" i="1"/>
  <c r="K102" i="1"/>
  <c r="K98" i="1"/>
  <c r="K94" i="1"/>
  <c r="K90" i="1"/>
  <c r="K86" i="1"/>
  <c r="O108" i="1"/>
  <c r="O104" i="1"/>
  <c r="O100" i="1"/>
  <c r="O96" i="1"/>
  <c r="O92" i="1"/>
  <c r="O88" i="1"/>
  <c r="O84" i="1"/>
  <c r="C68" i="1"/>
  <c r="C67" i="1"/>
  <c r="R91" i="1" l="1"/>
  <c r="R95" i="1"/>
  <c r="R88" i="1"/>
  <c r="R83" i="1"/>
  <c r="R99" i="1"/>
  <c r="R85" i="1"/>
  <c r="R96" i="1"/>
  <c r="R97" i="1"/>
  <c r="R101" i="1"/>
  <c r="R84" i="1"/>
  <c r="R87" i="1"/>
  <c r="R89" i="1"/>
  <c r="R105" i="1"/>
  <c r="R81" i="1"/>
  <c r="R93" i="1"/>
  <c r="R100" i="1"/>
  <c r="R104" i="1"/>
  <c r="R107" i="1"/>
  <c r="R109" i="1"/>
  <c r="R103" i="1"/>
  <c r="R92" i="1"/>
  <c r="R108" i="1"/>
  <c r="R80" i="1"/>
  <c r="R82" i="1"/>
  <c r="R86" i="1"/>
  <c r="R102" i="1"/>
  <c r="R90" i="1"/>
  <c r="R106" i="1"/>
  <c r="R98" i="1"/>
  <c r="R94" i="1"/>
  <c r="R110" i="1"/>
  <c r="R31" i="1" l="1"/>
  <c r="R32" i="1"/>
  <c r="R33" i="1"/>
  <c r="R34" i="1"/>
  <c r="R35" i="1"/>
  <c r="R36" i="1"/>
  <c r="R37" i="1"/>
  <c r="R38" i="1"/>
  <c r="R39" i="1"/>
  <c r="R40" i="1"/>
  <c r="R41" i="1"/>
  <c r="R30" i="1"/>
  <c r="B42" i="1"/>
  <c r="C31" i="1" s="1"/>
  <c r="J42" i="1"/>
  <c r="K34" i="1" s="1"/>
  <c r="L42" i="1"/>
  <c r="M35" i="1" s="1"/>
  <c r="N42" i="1"/>
  <c r="O38" i="1" s="1"/>
  <c r="P42" i="1"/>
  <c r="Q31" i="1" s="1"/>
  <c r="H42" i="1"/>
  <c r="I31" i="1" s="1"/>
  <c r="F42" i="1"/>
  <c r="G34" i="1" s="1"/>
  <c r="D42" i="1"/>
  <c r="E32" i="1" s="1"/>
  <c r="R8" i="1"/>
  <c r="P20" i="1"/>
  <c r="Q8" i="1" s="1"/>
  <c r="N20" i="1"/>
  <c r="O11" i="1" s="1"/>
  <c r="L20" i="1"/>
  <c r="M19" i="1" s="1"/>
  <c r="J20" i="1"/>
  <c r="K19" i="1" s="1"/>
  <c r="H20" i="1"/>
  <c r="I11" i="1" s="1"/>
  <c r="F20" i="1"/>
  <c r="G11" i="1" s="1"/>
  <c r="D20" i="1"/>
  <c r="E9" i="1" s="1"/>
  <c r="B20" i="1"/>
  <c r="C10" i="1" s="1"/>
  <c r="R16" i="1"/>
  <c r="Q16" i="1"/>
  <c r="R15" i="1"/>
  <c r="Q15" i="1"/>
  <c r="R14" i="1"/>
  <c r="Q14" i="1"/>
  <c r="O17" i="1" l="1"/>
  <c r="G13" i="1"/>
  <c r="O10" i="1"/>
  <c r="G9" i="1"/>
  <c r="C36" i="1"/>
  <c r="G8" i="1"/>
  <c r="M15" i="1"/>
  <c r="Q32" i="1"/>
  <c r="K36" i="1"/>
  <c r="E17" i="1"/>
  <c r="C34" i="1"/>
  <c r="Q41" i="1"/>
  <c r="G18" i="1"/>
  <c r="I19" i="1"/>
  <c r="O16" i="1"/>
  <c r="C41" i="1"/>
  <c r="I30" i="1"/>
  <c r="Q37" i="1"/>
  <c r="G14" i="1"/>
  <c r="I13" i="1"/>
  <c r="O12" i="1"/>
  <c r="C40" i="1"/>
  <c r="I37" i="1"/>
  <c r="Q36" i="1"/>
  <c r="C19" i="1"/>
  <c r="C9" i="1"/>
  <c r="K18" i="1"/>
  <c r="C15" i="1"/>
  <c r="K12" i="1"/>
  <c r="M14" i="1"/>
  <c r="E14" i="1"/>
  <c r="M30" i="1"/>
  <c r="M31" i="1"/>
  <c r="C14" i="1"/>
  <c r="K8" i="1"/>
  <c r="G17" i="1"/>
  <c r="G12" i="1"/>
  <c r="K11" i="1"/>
  <c r="M11" i="1"/>
  <c r="O14" i="1"/>
  <c r="O9" i="1"/>
  <c r="E10" i="1"/>
  <c r="I34" i="1"/>
  <c r="K41" i="1"/>
  <c r="K33" i="1"/>
  <c r="O8" i="1"/>
  <c r="G16" i="1"/>
  <c r="G10" i="1"/>
  <c r="O18" i="1"/>
  <c r="O13" i="1"/>
  <c r="E18" i="1"/>
  <c r="C38" i="1"/>
  <c r="C33" i="1"/>
  <c r="I41" i="1"/>
  <c r="I33" i="1"/>
  <c r="K40" i="1"/>
  <c r="K32" i="1"/>
  <c r="Q40" i="1"/>
  <c r="Q34" i="1"/>
  <c r="C30" i="1"/>
  <c r="C37" i="1"/>
  <c r="C32" i="1"/>
  <c r="I38" i="1"/>
  <c r="K30" i="1"/>
  <c r="K37" i="1"/>
  <c r="M39" i="1"/>
  <c r="Q38" i="1"/>
  <c r="Q33" i="1"/>
  <c r="E36" i="1"/>
  <c r="G32" i="1"/>
  <c r="G36" i="1"/>
  <c r="G40" i="1"/>
  <c r="G33" i="1"/>
  <c r="G37" i="1"/>
  <c r="G41" i="1"/>
  <c r="E41" i="1"/>
  <c r="O39" i="1"/>
  <c r="C12" i="1"/>
  <c r="C16" i="1"/>
  <c r="C8" i="1"/>
  <c r="K9" i="1"/>
  <c r="K13" i="1"/>
  <c r="K17" i="1"/>
  <c r="K10" i="1"/>
  <c r="K14" i="1"/>
  <c r="C18" i="1"/>
  <c r="C13" i="1"/>
  <c r="I16" i="1"/>
  <c r="K16" i="1"/>
  <c r="E40" i="1"/>
  <c r="G38" i="1"/>
  <c r="E30" i="1"/>
  <c r="E34" i="1"/>
  <c r="E38" i="1"/>
  <c r="E31" i="1"/>
  <c r="E35" i="1"/>
  <c r="E39" i="1"/>
  <c r="O32" i="1"/>
  <c r="O36" i="1"/>
  <c r="O40" i="1"/>
  <c r="O33" i="1"/>
  <c r="O37" i="1"/>
  <c r="O41" i="1"/>
  <c r="O30" i="1"/>
  <c r="O34" i="1"/>
  <c r="I10" i="1"/>
  <c r="I14" i="1"/>
  <c r="I18" i="1"/>
  <c r="I17" i="1"/>
  <c r="I12" i="1"/>
  <c r="M33" i="1"/>
  <c r="M37" i="1"/>
  <c r="M41" i="1"/>
  <c r="M34" i="1"/>
  <c r="M38" i="1"/>
  <c r="E33" i="1"/>
  <c r="G39" i="1"/>
  <c r="G31" i="1"/>
  <c r="M36" i="1"/>
  <c r="O31" i="1"/>
  <c r="E11" i="1"/>
  <c r="E15" i="1"/>
  <c r="E19" i="1"/>
  <c r="E12" i="1"/>
  <c r="E16" i="1"/>
  <c r="E8" i="1"/>
  <c r="M12" i="1"/>
  <c r="M16" i="1"/>
  <c r="M8" i="1"/>
  <c r="M9" i="1"/>
  <c r="M13" i="1"/>
  <c r="M17" i="1"/>
  <c r="C17" i="1"/>
  <c r="C11" i="1"/>
  <c r="I8" i="1"/>
  <c r="I15" i="1"/>
  <c r="I9" i="1"/>
  <c r="K15" i="1"/>
  <c r="M18" i="1"/>
  <c r="M10" i="1"/>
  <c r="E13" i="1"/>
  <c r="E37" i="1"/>
  <c r="G30" i="1"/>
  <c r="G35" i="1"/>
  <c r="M40" i="1"/>
  <c r="M32" i="1"/>
  <c r="O35" i="1"/>
  <c r="R42" i="1"/>
  <c r="S34" i="1" s="1"/>
  <c r="I40" i="1"/>
  <c r="I36" i="1"/>
  <c r="I32" i="1"/>
  <c r="K39" i="1"/>
  <c r="K35" i="1"/>
  <c r="K31" i="1"/>
  <c r="G19" i="1"/>
  <c r="G15" i="1"/>
  <c r="O19" i="1"/>
  <c r="O15" i="1"/>
  <c r="C39" i="1"/>
  <c r="C35" i="1"/>
  <c r="I39" i="1"/>
  <c r="I35" i="1"/>
  <c r="Q30" i="1"/>
  <c r="K38" i="1"/>
  <c r="Q39" i="1"/>
  <c r="Q35" i="1"/>
  <c r="C20" i="1" l="1"/>
  <c r="O20" i="1"/>
  <c r="G20" i="1"/>
  <c r="E20" i="1"/>
  <c r="K20" i="1"/>
  <c r="S32" i="1"/>
  <c r="I20" i="1"/>
  <c r="S31" i="1"/>
  <c r="S36" i="1"/>
  <c r="S30" i="1"/>
  <c r="S35" i="1"/>
  <c r="S41" i="1"/>
  <c r="S37" i="1"/>
  <c r="S38" i="1"/>
  <c r="S33" i="1"/>
  <c r="M20" i="1"/>
  <c r="S39" i="1"/>
  <c r="S40" i="1"/>
  <c r="S42" i="1" l="1"/>
  <c r="R13" i="1"/>
  <c r="Q13" i="1"/>
  <c r="R12" i="1"/>
  <c r="Q12" i="1"/>
  <c r="R11" i="1"/>
  <c r="Q11" i="1"/>
  <c r="R10" i="1" l="1"/>
  <c r="Q10" i="1"/>
  <c r="R9" i="1"/>
  <c r="Q9" i="1"/>
  <c r="Q19" i="1"/>
  <c r="Q67" i="1"/>
  <c r="O67" i="1"/>
  <c r="M67" i="1"/>
  <c r="K67" i="1"/>
  <c r="I67" i="1"/>
  <c r="E67" i="1"/>
  <c r="R66" i="1"/>
  <c r="R51" i="1"/>
  <c r="I66" i="1"/>
  <c r="C66" i="1"/>
  <c r="R18" i="1"/>
  <c r="R17" i="1"/>
  <c r="R19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9" i="1" l="1"/>
  <c r="S68" i="1" s="1"/>
  <c r="G66" i="1"/>
  <c r="G67" i="1"/>
  <c r="E66" i="1"/>
  <c r="M66" i="1"/>
  <c r="G51" i="1"/>
  <c r="O66" i="1"/>
  <c r="Q66" i="1"/>
  <c r="R20" i="1"/>
  <c r="S17" i="1" s="1"/>
  <c r="C52" i="1"/>
  <c r="K66" i="1"/>
  <c r="E52" i="1"/>
  <c r="O51" i="1"/>
  <c r="S67" i="1"/>
  <c r="Q51" i="1"/>
  <c r="K52" i="1"/>
  <c r="I51" i="1"/>
  <c r="M52" i="1"/>
  <c r="G53" i="1"/>
  <c r="I42" i="1"/>
  <c r="G79" i="1"/>
  <c r="E65" i="1"/>
  <c r="I58" i="1"/>
  <c r="I62" i="1"/>
  <c r="E53" i="1"/>
  <c r="Q62" i="1"/>
  <c r="E57" i="1"/>
  <c r="Q54" i="1"/>
  <c r="E61" i="1"/>
  <c r="Q58" i="1"/>
  <c r="I54" i="1"/>
  <c r="E42" i="1"/>
  <c r="M63" i="1"/>
  <c r="M59" i="1"/>
  <c r="M55" i="1"/>
  <c r="M51" i="1"/>
  <c r="Q64" i="1"/>
  <c r="E63" i="1"/>
  <c r="Q60" i="1"/>
  <c r="E59" i="1"/>
  <c r="Q56" i="1"/>
  <c r="E55" i="1"/>
  <c r="Q52" i="1"/>
  <c r="E51" i="1"/>
  <c r="K42" i="1"/>
  <c r="G42" i="1"/>
  <c r="M65" i="1"/>
  <c r="I64" i="1"/>
  <c r="M61" i="1"/>
  <c r="I60" i="1"/>
  <c r="M57" i="1"/>
  <c r="I56" i="1"/>
  <c r="M53" i="1"/>
  <c r="I52" i="1"/>
  <c r="K65" i="1"/>
  <c r="C65" i="1"/>
  <c r="O64" i="1"/>
  <c r="G64" i="1"/>
  <c r="K63" i="1"/>
  <c r="C63" i="1"/>
  <c r="O62" i="1"/>
  <c r="G62" i="1"/>
  <c r="K61" i="1"/>
  <c r="C61" i="1"/>
  <c r="O60" i="1"/>
  <c r="G60" i="1"/>
  <c r="K59" i="1"/>
  <c r="C59" i="1"/>
  <c r="O58" i="1"/>
  <c r="G58" i="1"/>
  <c r="K57" i="1"/>
  <c r="C57" i="1"/>
  <c r="O56" i="1"/>
  <c r="G56" i="1"/>
  <c r="K55" i="1"/>
  <c r="C55" i="1"/>
  <c r="O54" i="1"/>
  <c r="G54" i="1"/>
  <c r="K53" i="1"/>
  <c r="C53" i="1"/>
  <c r="O52" i="1"/>
  <c r="G52" i="1"/>
  <c r="K51" i="1"/>
  <c r="Q17" i="1"/>
  <c r="Q65" i="1"/>
  <c r="I65" i="1"/>
  <c r="M64" i="1"/>
  <c r="E64" i="1"/>
  <c r="Q63" i="1"/>
  <c r="I63" i="1"/>
  <c r="M62" i="1"/>
  <c r="E62" i="1"/>
  <c r="Q61" i="1"/>
  <c r="I61" i="1"/>
  <c r="M60" i="1"/>
  <c r="E60" i="1"/>
  <c r="Q59" i="1"/>
  <c r="I59" i="1"/>
  <c r="M58" i="1"/>
  <c r="E58" i="1"/>
  <c r="Q57" i="1"/>
  <c r="I57" i="1"/>
  <c r="M56" i="1"/>
  <c r="E56" i="1"/>
  <c r="Q55" i="1"/>
  <c r="I55" i="1"/>
  <c r="M54" i="1"/>
  <c r="E54" i="1"/>
  <c r="Q53" i="1"/>
  <c r="I53" i="1"/>
  <c r="C42" i="1"/>
  <c r="Q18" i="1"/>
  <c r="O65" i="1"/>
  <c r="G65" i="1"/>
  <c r="K64" i="1"/>
  <c r="C64" i="1"/>
  <c r="O63" i="1"/>
  <c r="G63" i="1"/>
  <c r="K62" i="1"/>
  <c r="C62" i="1"/>
  <c r="O61" i="1"/>
  <c r="G61" i="1"/>
  <c r="K60" i="1"/>
  <c r="C60" i="1"/>
  <c r="O59" i="1"/>
  <c r="G59" i="1"/>
  <c r="K58" i="1"/>
  <c r="C58" i="1"/>
  <c r="O57" i="1"/>
  <c r="G57" i="1"/>
  <c r="K56" i="1"/>
  <c r="C56" i="1"/>
  <c r="O55" i="1"/>
  <c r="G55" i="1"/>
  <c r="K54" i="1"/>
  <c r="C54" i="1"/>
  <c r="O53" i="1"/>
  <c r="I79" i="1"/>
  <c r="K79" i="1"/>
  <c r="O79" i="1"/>
  <c r="Q79" i="1"/>
  <c r="M79" i="1"/>
  <c r="C69" i="1" l="1"/>
  <c r="S19" i="1"/>
  <c r="S51" i="1"/>
  <c r="R79" i="1"/>
  <c r="Q69" i="1"/>
  <c r="O69" i="1"/>
  <c r="M69" i="1"/>
  <c r="K69" i="1"/>
  <c r="I69" i="1"/>
  <c r="G69" i="1"/>
  <c r="E69" i="1"/>
  <c r="S65" i="1"/>
  <c r="Q20" i="1"/>
  <c r="S8" i="1"/>
  <c r="S14" i="1"/>
  <c r="S16" i="1"/>
  <c r="S15" i="1"/>
  <c r="S11" i="1"/>
  <c r="S12" i="1"/>
  <c r="S13" i="1"/>
  <c r="S10" i="1"/>
  <c r="S9" i="1"/>
  <c r="S18" i="1"/>
  <c r="Q42" i="1"/>
  <c r="S66" i="1"/>
  <c r="S64" i="1"/>
  <c r="S59" i="1"/>
  <c r="S53" i="1"/>
  <c r="S56" i="1"/>
  <c r="S55" i="1"/>
  <c r="S58" i="1"/>
  <c r="S63" i="1"/>
  <c r="S61" i="1"/>
  <c r="S52" i="1"/>
  <c r="S60" i="1"/>
  <c r="S54" i="1"/>
  <c r="S62" i="1"/>
  <c r="S57" i="1"/>
  <c r="M42" i="1"/>
  <c r="O42" i="1"/>
  <c r="S69" i="1" l="1"/>
  <c r="S20" i="1"/>
  <c r="S104" i="1" l="1"/>
  <c r="S92" i="1"/>
  <c r="S96" i="1"/>
  <c r="S85" i="1"/>
  <c r="S100" i="1"/>
  <c r="S105" i="1"/>
  <c r="S88" i="1"/>
  <c r="S81" i="1"/>
  <c r="S107" i="1"/>
  <c r="S108" i="1"/>
  <c r="S97" i="1"/>
  <c r="S101" i="1"/>
  <c r="S87" i="1"/>
  <c r="S91" i="1"/>
  <c r="S109" i="1"/>
  <c r="S93" i="1"/>
  <c r="S95" i="1"/>
  <c r="S83" i="1"/>
  <c r="S80" i="1"/>
  <c r="S103" i="1"/>
  <c r="S84" i="1"/>
  <c r="S99" i="1"/>
  <c r="S89" i="1"/>
  <c r="S106" i="1"/>
  <c r="S110" i="1"/>
  <c r="S102" i="1"/>
  <c r="S90" i="1"/>
  <c r="S94" i="1"/>
  <c r="S82" i="1"/>
  <c r="S98" i="1"/>
  <c r="S86" i="1"/>
  <c r="S79" i="1"/>
</calcChain>
</file>

<file path=xl/sharedStrings.xml><?xml version="1.0" encoding="utf-8"?>
<sst xmlns="http://schemas.openxmlformats.org/spreadsheetml/2006/main" count="213" uniqueCount="87">
  <si>
    <t>CONSEJO NACIONAL DE DROGAS</t>
  </si>
  <si>
    <t>MESES</t>
  </si>
  <si>
    <t>REGIONALES</t>
  </si>
  <si>
    <t>TOTAL</t>
  </si>
  <si>
    <t>DPC</t>
  </si>
  <si>
    <t>DEPREI</t>
  </si>
  <si>
    <t>DEPRAL</t>
  </si>
  <si>
    <t>DEPREDEPORTE</t>
  </si>
  <si>
    <t>NORTE</t>
  </si>
  <si>
    <t>SUR</t>
  </si>
  <si>
    <t>NORDESTE</t>
  </si>
  <si>
    <t>ESTE</t>
  </si>
  <si>
    <t>Cant.</t>
  </si>
  <si>
    <t>%</t>
  </si>
  <si>
    <t xml:space="preserve">CANTIDAD DE PARTICIPANTES POR LOS DEPARTAMENTOS  Y REGIONALES </t>
  </si>
  <si>
    <t>TABLA DE  TIPO DE ACTIVIDADES REALIZADAS POR LOS PROGRAMAS Y REGIONALES</t>
  </si>
  <si>
    <t>Tipo actividad</t>
  </si>
  <si>
    <t>Curso</t>
  </si>
  <si>
    <t>Conversatorio</t>
  </si>
  <si>
    <t xml:space="preserve">Actividad recreativa </t>
  </si>
  <si>
    <t>Actividad cultural</t>
  </si>
  <si>
    <t>Actividad religiosa</t>
  </si>
  <si>
    <t>Actividad deportiva</t>
  </si>
  <si>
    <t>Seguimiento</t>
  </si>
  <si>
    <t>Capacitacion</t>
  </si>
  <si>
    <t>Graduación</t>
  </si>
  <si>
    <t>Festivales deportivos</t>
  </si>
  <si>
    <t>Campañas</t>
  </si>
  <si>
    <t>Conferencia</t>
  </si>
  <si>
    <t>Taller</t>
  </si>
  <si>
    <t xml:space="preserve">TABLA DE  NÚMERO DE ACTIVIDADES REALIZADAS POR LOS PROGRAMAS SEGÚN PROCEDENCIA </t>
  </si>
  <si>
    <t>Lugar de la actividad</t>
  </si>
  <si>
    <t>Azua</t>
  </si>
  <si>
    <t>Bahoruco</t>
  </si>
  <si>
    <t>Barahona</t>
  </si>
  <si>
    <t>Dajabon</t>
  </si>
  <si>
    <t>Duarte</t>
  </si>
  <si>
    <t>Elias Piña</t>
  </si>
  <si>
    <t>El Seibo</t>
  </si>
  <si>
    <t>Espaillat</t>
  </si>
  <si>
    <t>Independencia</t>
  </si>
  <si>
    <t>La Altagracia</t>
  </si>
  <si>
    <t>La Romana</t>
  </si>
  <si>
    <t>La Vega</t>
  </si>
  <si>
    <t>Hermanas Mirabal</t>
  </si>
  <si>
    <t>Maria Trinidad S.</t>
  </si>
  <si>
    <t>Monte Cristi</t>
  </si>
  <si>
    <t>Pedernales</t>
  </si>
  <si>
    <t>Peravia</t>
  </si>
  <si>
    <t>Puerto Plata</t>
  </si>
  <si>
    <t>Salcedo</t>
  </si>
  <si>
    <t>Samana</t>
  </si>
  <si>
    <t>San Cristóbal</t>
  </si>
  <si>
    <t>San Juan</t>
  </si>
  <si>
    <t>San Pedro de M.</t>
  </si>
  <si>
    <t>Sanchez Ramirez</t>
  </si>
  <si>
    <t>Santiago</t>
  </si>
  <si>
    <t>Santiago Rodriguez</t>
  </si>
  <si>
    <t>Valverde</t>
  </si>
  <si>
    <t xml:space="preserve">Monseñor Nouel </t>
  </si>
  <si>
    <t>Monte Plata</t>
  </si>
  <si>
    <t xml:space="preserve">Hato Mayor </t>
  </si>
  <si>
    <t>CANTIDAD DE  ACTIVIDADES REALIZADAS POR LOS DEPARTAMENTOS Y REGIONALES</t>
  </si>
  <si>
    <t>Seminario</t>
  </si>
  <si>
    <t>Implementaciones</t>
  </si>
  <si>
    <t xml:space="preserve">D. N. y Sto. Dgo. </t>
  </si>
  <si>
    <t>OCTUBRE</t>
  </si>
  <si>
    <t>NOVIEMBRE</t>
  </si>
  <si>
    <t>DICIEMBRE</t>
  </si>
  <si>
    <t>Orientacion ciudadana</t>
  </si>
  <si>
    <t>Supervision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</si>
  <si>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</si>
  <si>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</si>
  <si>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</si>
  <si>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</si>
  <si>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</si>
  <si>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</si>
  <si>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</si>
  <si>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</si>
  <si>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</si>
  <si>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ENERO - DICIEMBRE 2022</t>
  </si>
  <si>
    <t>Reuniones</t>
  </si>
  <si>
    <t>DEPARTAMENTOS</t>
  </si>
  <si>
    <t>San Fco. de Macoris</t>
  </si>
  <si>
    <t>FUENTE: Elaborado en base a datos suministrados por los Departamentos y Regionales del CND.</t>
  </si>
  <si>
    <t>Lic. Yuri Ruiz Villalona, Mayor General (R), P.N.</t>
  </si>
  <si>
    <t>Director del Observatorio Dominicano de Drogas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</si>
</sst>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2">
    <xf numFmtId="0" fontId="0" fillId="0" borderId="0" xfId="0"/>
    <xf numFmtId="0" fontId="0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3" fontId="3" fillId="0" borderId="0" xfId="2" applyNumberFormat="1" applyFont="1" applyFill="1" applyBorder="1" applyAlignment="1">
      <alignment horizontal="center"/>
    </xf>
    <xf numFmtId="3" fontId="3" fillId="0" borderId="0" xfId="2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/>
    </xf>
    <xf numFmtId="3" fontId="3" fillId="0" borderId="0" xfId="2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left"/>
    </xf>
    <xf numFmtId="9" fontId="3" fillId="0" borderId="0" xfId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 wrapText="1"/>
    </xf>
    <xf numFmtId="3" fontId="2" fillId="0" borderId="0" xfId="2" applyNumberFormat="1" applyFont="1" applyFill="1" applyBorder="1" applyAlignment="1">
      <alignment horizontal="center" vertical="center" wrapText="1"/>
    </xf>
    <xf numFmtId="9" fontId="7" fillId="0" borderId="0" xfId="1" applyFont="1" applyFill="1" applyBorder="1" applyAlignment="1">
      <alignment horizontal="center"/>
    </xf>
    <xf numFmtId="3" fontId="2" fillId="0" borderId="0" xfId="2" applyNumberFormat="1" applyFont="1" applyFill="1" applyBorder="1" applyAlignment="1">
      <alignment horizontal="center"/>
    </xf>
    <xf numFmtId="0" fontId="8" fillId="0" borderId="0" xfId="3" applyFont="1" applyFill="1" applyBorder="1" applyAlignment="1">
      <alignment horizontal="center"/>
    </xf>
    <xf numFmtId="0" fontId="2" fillId="0" borderId="0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3" applyNumberFormat="1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1" fontId="3" fillId="0" borderId="0" xfId="2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center"/>
    </xf>
    <xf numFmtId="0" fontId="3" fillId="0" borderId="0" xfId="4" applyFont="1" applyFill="1" applyBorder="1"/>
    <xf numFmtId="3" fontId="3" fillId="0" borderId="0" xfId="4" applyNumberFormat="1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/>
    </xf>
    <xf numFmtId="0" fontId="3" fillId="0" borderId="0" xfId="4" applyFont="1" applyFill="1" applyBorder="1" applyAlignment="1">
      <alignment horizontal="left"/>
    </xf>
    <xf numFmtId="3" fontId="4" fillId="0" borderId="0" xfId="4" applyNumberFormat="1" applyFont="1" applyFill="1" applyBorder="1" applyAlignment="1">
      <alignment horizontal="center"/>
    </xf>
    <xf numFmtId="0" fontId="2" fillId="0" borderId="0" xfId="6" applyFont="1" applyFill="1" applyBorder="1" applyAlignment="1">
      <alignment horizontal="center"/>
    </xf>
    <xf numFmtId="0" fontId="3" fillId="0" borderId="0" xfId="6" applyFont="1" applyFill="1" applyBorder="1" applyAlignment="1">
      <alignment horizontal="center" vertical="center"/>
    </xf>
    <xf numFmtId="0" fontId="3" fillId="0" borderId="0" xfId="6" applyFont="1" applyFill="1" applyBorder="1" applyAlignment="1">
      <alignment horizontal="center"/>
    </xf>
    <xf numFmtId="3" fontId="3" fillId="0" borderId="0" xfId="6" applyNumberFormat="1" applyFont="1" applyFill="1" applyBorder="1" applyAlignment="1">
      <alignment horizontal="center"/>
    </xf>
    <xf numFmtId="0" fontId="3" fillId="0" borderId="0" xfId="6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0" borderId="0" xfId="6" applyFont="1" applyFill="1" applyBorder="1"/>
    <xf numFmtId="0" fontId="5" fillId="0" borderId="0" xfId="5" applyFont="1" applyFill="1" applyBorder="1"/>
    <xf numFmtId="0" fontId="9" fillId="0" borderId="0" xfId="0" applyFont="1" applyFill="1" applyBorder="1"/>
  </cellXfs>
  <cellStyles count="7">
    <cellStyle name="Normal" xfId="0" builtinId="0"/>
    <cellStyle name="Normal 2" xfId="6" xr:uid="{2E883C8A-4094-469B-8475-3FB98A104129}"/>
    <cellStyle name="Normal 3" xfId="4" xr:uid="{F4F4F297-CCCE-4089-9FC6-0016710E48D5}"/>
    <cellStyle name="Normal 4" xfId="3" xr:uid="{F05D5B8A-764C-4231-8DB1-ECCEF886C627}"/>
    <cellStyle name="Normal 5" xfId="2" xr:uid="{0071D5E0-01FC-40D7-A11C-E2FD8D400D18}"/>
    <cellStyle name="Normal 6" xfId="5" xr:uid="{C8704021-698F-4E72-997A-78FE47DCAF7B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9C639-A2E5-4561-9B30-97FB14E2245F}">
  <dimension ref="A1:S115"/>
  <sheetViews>
    <sheetView tabSelected="1" topLeftCell="A96" zoomScaleNormal="100" workbookViewId="0">
      <selection activeCell="H114" sqref="H114"/>
    </sheetView>
  </sheetViews>
  <sheetFormatPr baseColWidth="10" defaultRowHeight="15" x14ac:dyDescent="0.25"/>
  <cols>
    <col min="1" max="1" width="20.5703125" customWidth="1"/>
    <col min="2" max="2" width="11.28515625" customWidth="1"/>
    <col min="3" max="3" width="7.85546875" customWidth="1"/>
    <col min="4" max="4" width="6.5703125" bestFit="1" customWidth="1"/>
    <col min="5" max="5" width="7.140625" bestFit="1" customWidth="1"/>
    <col min="6" max="6" width="5.5703125" bestFit="1" customWidth="1"/>
    <col min="7" max="7" width="7.140625" bestFit="1" customWidth="1"/>
    <col min="8" max="8" width="7.7109375" customWidth="1"/>
    <col min="9" max="9" width="9.140625" customWidth="1"/>
    <col min="10" max="10" width="7.5703125" customWidth="1"/>
    <col min="11" max="11" width="7.140625" bestFit="1" customWidth="1"/>
    <col min="12" max="12" width="7.42578125" bestFit="1" customWidth="1"/>
    <col min="13" max="13" width="7.140625" bestFit="1" customWidth="1"/>
    <col min="14" max="14" width="5.5703125" bestFit="1" customWidth="1"/>
    <col min="15" max="15" width="6.5703125" customWidth="1"/>
    <col min="16" max="16" width="5.5703125" customWidth="1"/>
    <col min="17" max="17" width="6.42578125" customWidth="1"/>
    <col min="18" max="18" width="9.85546875" customWidth="1"/>
    <col min="19" max="19" width="11" customWidth="1"/>
  </cols>
  <sheetData>
    <row r="1" spans="1:1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" customHeight="1" x14ac:dyDescent="0.25">
      <c r="A3" s="3" t="s">
        <v>62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x14ac:dyDescent="0.25">
      <c r="A4" s="3" t="s">
        <v>80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x14ac:dyDescent="0.25">
      <c r="A5" s="4" t="s">
        <v>1</v>
      </c>
      <c r="B5" s="5" t="s">
        <v>82</v>
      </c>
      <c r="C5" s="5"/>
      <c r="D5" s="5"/>
      <c r="E5" s="5"/>
      <c r="F5" s="5"/>
      <c r="G5" s="5"/>
      <c r="H5" s="5"/>
      <c r="I5" s="5"/>
      <c r="J5" s="5" t="s">
        <v>2</v>
      </c>
      <c r="K5" s="5"/>
      <c r="L5" s="5"/>
      <c r="M5" s="5"/>
      <c r="N5" s="5"/>
      <c r="O5" s="5"/>
      <c r="P5" s="5"/>
      <c r="Q5" s="5"/>
      <c r="R5" s="6" t="s">
        <v>3</v>
      </c>
      <c r="S5" s="6"/>
    </row>
    <row r="6" spans="1:19" x14ac:dyDescent="0.25">
      <c r="A6" s="4"/>
      <c r="B6" s="5" t="s">
        <v>4</v>
      </c>
      <c r="C6" s="5"/>
      <c r="D6" s="5" t="s">
        <v>5</v>
      </c>
      <c r="E6" s="5"/>
      <c r="F6" s="5" t="s">
        <v>6</v>
      </c>
      <c r="G6" s="5"/>
      <c r="H6" s="5" t="s">
        <v>7</v>
      </c>
      <c r="I6" s="5"/>
      <c r="J6" s="5" t="s">
        <v>8</v>
      </c>
      <c r="K6" s="5"/>
      <c r="L6" s="5" t="s">
        <v>9</v>
      </c>
      <c r="M6" s="5"/>
      <c r="N6" s="5" t="s">
        <v>10</v>
      </c>
      <c r="O6" s="5"/>
      <c r="P6" s="7" t="s">
        <v>11</v>
      </c>
      <c r="Q6" s="7"/>
      <c r="R6" s="6"/>
      <c r="S6" s="6"/>
    </row>
    <row r="7" spans="1:19" x14ac:dyDescent="0.25">
      <c r="A7" s="4"/>
      <c r="B7" s="8" t="s">
        <v>12</v>
      </c>
      <c r="C7" s="9" t="s">
        <v>13</v>
      </c>
      <c r="D7" s="8" t="s">
        <v>12</v>
      </c>
      <c r="E7" s="9" t="s">
        <v>13</v>
      </c>
      <c r="F7" s="8" t="s">
        <v>12</v>
      </c>
      <c r="G7" s="9" t="s">
        <v>13</v>
      </c>
      <c r="H7" s="8" t="s">
        <v>12</v>
      </c>
      <c r="I7" s="9" t="s">
        <v>13</v>
      </c>
      <c r="J7" s="8" t="s">
        <v>12</v>
      </c>
      <c r="K7" s="9" t="s">
        <v>13</v>
      </c>
      <c r="L7" s="8" t="s">
        <v>12</v>
      </c>
      <c r="M7" s="9" t="s">
        <v>13</v>
      </c>
      <c r="N7" s="8" t="s">
        <v>12</v>
      </c>
      <c r="O7" s="9" t="s">
        <v>13</v>
      </c>
      <c r="P7" s="8" t="s">
        <v>12</v>
      </c>
      <c r="Q7" s="9" t="s">
        <v>13</v>
      </c>
      <c r="R7" s="8" t="s">
        <v>12</v>
      </c>
      <c r="S7" s="9" t="s">
        <v>13</v>
      </c>
    </row>
    <row r="8" spans="1:19" x14ac:dyDescent="0.25">
      <c r="A8" s="10" t="s">
        <v>71</v>
      </c>
      <c r="B8" s="9">
        <v>20</v>
      </c>
      <c r="C8" s="11">
        <f>B8/$B$20</f>
        <v>0.13422818791946309</v>
      </c>
      <c r="D8" s="9">
        <v>10</v>
      </c>
      <c r="E8" s="11">
        <f>D8/$D$20</f>
        <v>3.8167938931297711E-2</v>
      </c>
      <c r="F8" s="9">
        <v>15</v>
      </c>
      <c r="G8" s="11">
        <f>F8/$F$20</f>
        <v>0.11450381679389313</v>
      </c>
      <c r="H8" s="9">
        <v>29</v>
      </c>
      <c r="I8" s="11">
        <f>H8/$H$20</f>
        <v>0.12663755458515283</v>
      </c>
      <c r="J8" s="9">
        <v>8</v>
      </c>
      <c r="K8" s="11">
        <f>J8/$J$20</f>
        <v>3.2653061224489799E-2</v>
      </c>
      <c r="L8" s="9">
        <v>3</v>
      </c>
      <c r="M8" s="11">
        <f>L8/$L$20</f>
        <v>1.9230769230769232E-2</v>
      </c>
      <c r="N8" s="9">
        <v>10</v>
      </c>
      <c r="O8" s="11">
        <f>N8/$N$20</f>
        <v>6.25E-2</v>
      </c>
      <c r="P8" s="9">
        <v>4</v>
      </c>
      <c r="Q8" s="11">
        <f>P8/$P$20</f>
        <v>5.128205128205128E-2</v>
      </c>
      <c r="R8" s="9">
        <f>B8+D8+F8+H8+J8+L8+N8+P8</f>
        <v>99</v>
      </c>
      <c r="S8" s="11">
        <f>R8/$R$20</f>
        <v>7.0212765957446813E-2</v>
      </c>
    </row>
    <row r="9" spans="1:19" x14ac:dyDescent="0.25">
      <c r="A9" s="10" t="s">
        <v>72</v>
      </c>
      <c r="B9" s="9">
        <v>31</v>
      </c>
      <c r="C9" s="11">
        <f t="shared" ref="C9:C19" si="0">B9/$B$20</f>
        <v>0.20805369127516779</v>
      </c>
      <c r="D9" s="9">
        <v>25</v>
      </c>
      <c r="E9" s="11">
        <f t="shared" ref="E9:E19" si="1">D9/$D$20</f>
        <v>9.5419847328244281E-2</v>
      </c>
      <c r="F9" s="9">
        <v>12</v>
      </c>
      <c r="G9" s="11">
        <f t="shared" ref="G9:G19" si="2">F9/$F$20</f>
        <v>9.1603053435114504E-2</v>
      </c>
      <c r="H9" s="9">
        <v>35</v>
      </c>
      <c r="I9" s="11">
        <f t="shared" ref="I9:I19" si="3">H9/$H$20</f>
        <v>0.15283842794759825</v>
      </c>
      <c r="J9" s="9">
        <v>23</v>
      </c>
      <c r="K9" s="11">
        <f t="shared" ref="K9:K19" si="4">J9/$J$20</f>
        <v>9.3877551020408165E-2</v>
      </c>
      <c r="L9" s="9">
        <v>3</v>
      </c>
      <c r="M9" s="11">
        <f t="shared" ref="M9:M19" si="5">L9/$L$20</f>
        <v>1.9230769230769232E-2</v>
      </c>
      <c r="N9" s="9">
        <v>15</v>
      </c>
      <c r="O9" s="11">
        <f t="shared" ref="O9:O19" si="6">N9/$N$20</f>
        <v>9.375E-2</v>
      </c>
      <c r="P9" s="9">
        <v>6</v>
      </c>
      <c r="Q9" s="11">
        <f>P9/$P$10</f>
        <v>3</v>
      </c>
      <c r="R9" s="9">
        <f>B9+D9+F9+H9+J9+L9+N9+P9</f>
        <v>150</v>
      </c>
      <c r="S9" s="11">
        <f t="shared" ref="S9:S19" si="7">R9/$R$20</f>
        <v>0.10638297872340426</v>
      </c>
    </row>
    <row r="10" spans="1:19" x14ac:dyDescent="0.25">
      <c r="A10" s="10" t="s">
        <v>73</v>
      </c>
      <c r="B10" s="9">
        <v>26</v>
      </c>
      <c r="C10" s="11">
        <f t="shared" si="0"/>
        <v>0.17449664429530201</v>
      </c>
      <c r="D10" s="9">
        <v>24</v>
      </c>
      <c r="E10" s="11">
        <f t="shared" si="1"/>
        <v>9.1603053435114504E-2</v>
      </c>
      <c r="F10" s="9">
        <v>17</v>
      </c>
      <c r="G10" s="11">
        <f t="shared" si="2"/>
        <v>0.12977099236641221</v>
      </c>
      <c r="H10" s="9">
        <v>42</v>
      </c>
      <c r="I10" s="11">
        <f t="shared" si="3"/>
        <v>0.18340611353711792</v>
      </c>
      <c r="J10" s="9">
        <v>40</v>
      </c>
      <c r="K10" s="11">
        <f t="shared" si="4"/>
        <v>0.16326530612244897</v>
      </c>
      <c r="L10" s="9">
        <v>6</v>
      </c>
      <c r="M10" s="11">
        <f t="shared" si="5"/>
        <v>3.8461538461538464E-2</v>
      </c>
      <c r="N10" s="9">
        <v>18</v>
      </c>
      <c r="O10" s="11">
        <f t="shared" si="6"/>
        <v>0.1125</v>
      </c>
      <c r="P10" s="9">
        <v>2</v>
      </c>
      <c r="Q10" s="11">
        <f>P10/$P$10</f>
        <v>1</v>
      </c>
      <c r="R10" s="9">
        <f>B10+D10+F10+H10+J10+L10+N10+P10</f>
        <v>175</v>
      </c>
      <c r="S10" s="11">
        <f t="shared" si="7"/>
        <v>0.12411347517730496</v>
      </c>
    </row>
    <row r="11" spans="1:19" x14ac:dyDescent="0.25">
      <c r="A11" s="10" t="s">
        <v>74</v>
      </c>
      <c r="B11" s="9">
        <v>8</v>
      </c>
      <c r="C11" s="11">
        <f t="shared" si="0"/>
        <v>5.3691275167785234E-2</v>
      </c>
      <c r="D11" s="9">
        <v>31</v>
      </c>
      <c r="E11" s="11">
        <f t="shared" si="1"/>
        <v>0.1183206106870229</v>
      </c>
      <c r="F11" s="9">
        <v>16</v>
      </c>
      <c r="G11" s="11">
        <f t="shared" si="2"/>
        <v>0.12213740458015267</v>
      </c>
      <c r="H11" s="9">
        <v>11</v>
      </c>
      <c r="I11" s="11">
        <f t="shared" si="3"/>
        <v>4.8034934497816595E-2</v>
      </c>
      <c r="J11" s="9">
        <v>30</v>
      </c>
      <c r="K11" s="11">
        <f t="shared" si="4"/>
        <v>0.12244897959183673</v>
      </c>
      <c r="L11" s="9">
        <v>2</v>
      </c>
      <c r="M11" s="11">
        <f t="shared" si="5"/>
        <v>1.282051282051282E-2</v>
      </c>
      <c r="N11" s="9">
        <v>13</v>
      </c>
      <c r="O11" s="11">
        <f t="shared" si="6"/>
        <v>8.1250000000000003E-2</v>
      </c>
      <c r="P11" s="9">
        <v>7</v>
      </c>
      <c r="Q11" s="11">
        <f>P11/$P$10</f>
        <v>3.5</v>
      </c>
      <c r="R11" s="9">
        <f>B11+D11+F11+H11+J11+L11+N11+P11</f>
        <v>118</v>
      </c>
      <c r="S11" s="11">
        <f t="shared" si="7"/>
        <v>8.3687943262411343E-2</v>
      </c>
    </row>
    <row r="12" spans="1:19" x14ac:dyDescent="0.25">
      <c r="A12" s="10" t="s">
        <v>75</v>
      </c>
      <c r="B12" s="9">
        <v>6</v>
      </c>
      <c r="C12" s="11">
        <f t="shared" si="0"/>
        <v>4.0268456375838924E-2</v>
      </c>
      <c r="D12" s="9">
        <v>21</v>
      </c>
      <c r="E12" s="11">
        <f t="shared" si="1"/>
        <v>8.0152671755725186E-2</v>
      </c>
      <c r="F12" s="9">
        <v>7</v>
      </c>
      <c r="G12" s="11">
        <f t="shared" si="2"/>
        <v>5.3435114503816793E-2</v>
      </c>
      <c r="H12" s="9">
        <v>10</v>
      </c>
      <c r="I12" s="11">
        <f t="shared" si="3"/>
        <v>4.3668122270742356E-2</v>
      </c>
      <c r="J12" s="9">
        <v>29</v>
      </c>
      <c r="K12" s="11">
        <f t="shared" si="4"/>
        <v>0.11836734693877551</v>
      </c>
      <c r="L12" s="9">
        <v>20</v>
      </c>
      <c r="M12" s="11">
        <f t="shared" si="5"/>
        <v>0.12820512820512819</v>
      </c>
      <c r="N12" s="9">
        <v>16</v>
      </c>
      <c r="O12" s="11">
        <f t="shared" si="6"/>
        <v>0.1</v>
      </c>
      <c r="P12" s="9">
        <v>10</v>
      </c>
      <c r="Q12" s="11">
        <f t="shared" ref="Q12:Q13" si="8">P12/$P$10</f>
        <v>5</v>
      </c>
      <c r="R12" s="9">
        <f>B12+D12+F12+H12+J12+L12+N12+P12</f>
        <v>119</v>
      </c>
      <c r="S12" s="11">
        <f t="shared" si="7"/>
        <v>8.4397163120567373E-2</v>
      </c>
    </row>
    <row r="13" spans="1:19" x14ac:dyDescent="0.25">
      <c r="A13" s="10" t="s">
        <v>76</v>
      </c>
      <c r="B13" s="9">
        <v>11</v>
      </c>
      <c r="C13" s="11">
        <f t="shared" si="0"/>
        <v>7.3825503355704702E-2</v>
      </c>
      <c r="D13" s="9">
        <v>45</v>
      </c>
      <c r="E13" s="11">
        <f t="shared" si="1"/>
        <v>0.1717557251908397</v>
      </c>
      <c r="F13" s="9">
        <v>14</v>
      </c>
      <c r="G13" s="11">
        <f t="shared" si="2"/>
        <v>0.10687022900763359</v>
      </c>
      <c r="H13" s="9">
        <v>15</v>
      </c>
      <c r="I13" s="11">
        <f t="shared" si="3"/>
        <v>6.5502183406113537E-2</v>
      </c>
      <c r="J13" s="9">
        <v>25</v>
      </c>
      <c r="K13" s="11">
        <f t="shared" si="4"/>
        <v>0.10204081632653061</v>
      </c>
      <c r="L13" s="9">
        <v>10</v>
      </c>
      <c r="M13" s="11">
        <f t="shared" si="5"/>
        <v>6.4102564102564097E-2</v>
      </c>
      <c r="N13" s="9">
        <v>15</v>
      </c>
      <c r="O13" s="11">
        <f t="shared" si="6"/>
        <v>9.375E-2</v>
      </c>
      <c r="P13" s="9">
        <v>10</v>
      </c>
      <c r="Q13" s="11">
        <f t="shared" si="8"/>
        <v>5</v>
      </c>
      <c r="R13" s="9">
        <f t="shared" ref="R13" si="9">B13+D13+F13+H13+J13+L13+N13+P13</f>
        <v>145</v>
      </c>
      <c r="S13" s="11">
        <f t="shared" si="7"/>
        <v>0.10283687943262411</v>
      </c>
    </row>
    <row r="14" spans="1:19" x14ac:dyDescent="0.25">
      <c r="A14" s="10" t="s">
        <v>77</v>
      </c>
      <c r="B14" s="9">
        <v>9</v>
      </c>
      <c r="C14" s="11">
        <f t="shared" si="0"/>
        <v>6.0402684563758392E-2</v>
      </c>
      <c r="D14" s="9">
        <v>13</v>
      </c>
      <c r="E14" s="11">
        <f t="shared" si="1"/>
        <v>4.9618320610687022E-2</v>
      </c>
      <c r="F14" s="9">
        <v>9</v>
      </c>
      <c r="G14" s="11">
        <f t="shared" si="2"/>
        <v>6.8702290076335881E-2</v>
      </c>
      <c r="H14" s="9">
        <v>21</v>
      </c>
      <c r="I14" s="11">
        <f t="shared" si="3"/>
        <v>9.1703056768558958E-2</v>
      </c>
      <c r="J14" s="9">
        <v>21</v>
      </c>
      <c r="K14" s="11">
        <f t="shared" si="4"/>
        <v>8.5714285714285715E-2</v>
      </c>
      <c r="L14" s="9">
        <v>9</v>
      </c>
      <c r="M14" s="11">
        <f t="shared" si="5"/>
        <v>5.7692307692307696E-2</v>
      </c>
      <c r="N14" s="9">
        <v>5</v>
      </c>
      <c r="O14" s="11">
        <f t="shared" si="6"/>
        <v>3.125E-2</v>
      </c>
      <c r="P14" s="9">
        <v>5</v>
      </c>
      <c r="Q14" s="11">
        <f>P14/$P$11</f>
        <v>0.7142857142857143</v>
      </c>
      <c r="R14" s="9">
        <f>B14+D14+F14+H14+J14+L14+N14+P14</f>
        <v>92</v>
      </c>
      <c r="S14" s="11">
        <f t="shared" si="7"/>
        <v>6.5248226950354607E-2</v>
      </c>
    </row>
    <row r="15" spans="1:19" x14ac:dyDescent="0.25">
      <c r="A15" s="10" t="s">
        <v>78</v>
      </c>
      <c r="B15" s="9">
        <v>12</v>
      </c>
      <c r="C15" s="11">
        <f t="shared" si="0"/>
        <v>8.0536912751677847E-2</v>
      </c>
      <c r="D15" s="9">
        <v>12</v>
      </c>
      <c r="E15" s="11">
        <f t="shared" si="1"/>
        <v>4.5801526717557252E-2</v>
      </c>
      <c r="F15" s="9">
        <v>16</v>
      </c>
      <c r="G15" s="11">
        <f t="shared" si="2"/>
        <v>0.12213740458015267</v>
      </c>
      <c r="H15" s="9">
        <v>17</v>
      </c>
      <c r="I15" s="11">
        <f t="shared" si="3"/>
        <v>7.4235807860262015E-2</v>
      </c>
      <c r="J15" s="9">
        <v>8</v>
      </c>
      <c r="K15" s="11">
        <f t="shared" si="4"/>
        <v>3.2653061224489799E-2</v>
      </c>
      <c r="L15" s="9">
        <v>10</v>
      </c>
      <c r="M15" s="11">
        <f t="shared" si="5"/>
        <v>6.4102564102564097E-2</v>
      </c>
      <c r="N15" s="9">
        <v>16</v>
      </c>
      <c r="O15" s="11">
        <f t="shared" si="6"/>
        <v>0.1</v>
      </c>
      <c r="P15" s="9">
        <v>6</v>
      </c>
      <c r="Q15" s="11">
        <f t="shared" ref="Q15:Q16" si="10">P15/$P$11</f>
        <v>0.8571428571428571</v>
      </c>
      <c r="R15" s="9">
        <f>B15+D15+F15+H15+J15+L15+N15+P15</f>
        <v>97</v>
      </c>
      <c r="S15" s="11">
        <f t="shared" si="7"/>
        <v>6.8794326241134754E-2</v>
      </c>
    </row>
    <row r="16" spans="1:19" x14ac:dyDescent="0.25">
      <c r="A16" s="10" t="s">
        <v>79</v>
      </c>
      <c r="B16" s="9">
        <v>6</v>
      </c>
      <c r="C16" s="11">
        <f t="shared" si="0"/>
        <v>4.0268456375838924E-2</v>
      </c>
      <c r="D16" s="9">
        <v>17</v>
      </c>
      <c r="E16" s="11">
        <f t="shared" si="1"/>
        <v>6.4885496183206104E-2</v>
      </c>
      <c r="F16" s="9">
        <v>10</v>
      </c>
      <c r="G16" s="11">
        <f t="shared" si="2"/>
        <v>7.6335877862595422E-2</v>
      </c>
      <c r="H16" s="9">
        <v>12</v>
      </c>
      <c r="I16" s="11">
        <f t="shared" si="3"/>
        <v>5.2401746724890827E-2</v>
      </c>
      <c r="J16" s="9">
        <v>9</v>
      </c>
      <c r="K16" s="11">
        <f t="shared" si="4"/>
        <v>3.6734693877551024E-2</v>
      </c>
      <c r="L16" s="9">
        <v>42</v>
      </c>
      <c r="M16" s="11">
        <f t="shared" si="5"/>
        <v>0.26923076923076922</v>
      </c>
      <c r="N16" s="9">
        <v>8</v>
      </c>
      <c r="O16" s="11">
        <f t="shared" si="6"/>
        <v>0.05</v>
      </c>
      <c r="P16" s="9">
        <v>3</v>
      </c>
      <c r="Q16" s="11">
        <f t="shared" si="10"/>
        <v>0.42857142857142855</v>
      </c>
      <c r="R16" s="9">
        <f t="shared" ref="R16" si="11">B16+D16+F16+H16+J16+L16+N16+P16</f>
        <v>107</v>
      </c>
      <c r="S16" s="11">
        <f t="shared" si="7"/>
        <v>7.5886524822695034E-2</v>
      </c>
    </row>
    <row r="17" spans="1:19" x14ac:dyDescent="0.25">
      <c r="A17" s="10" t="s">
        <v>66</v>
      </c>
      <c r="B17" s="9">
        <v>9</v>
      </c>
      <c r="C17" s="11">
        <f t="shared" si="0"/>
        <v>6.0402684563758392E-2</v>
      </c>
      <c r="D17" s="9">
        <v>21</v>
      </c>
      <c r="E17" s="11">
        <f t="shared" si="1"/>
        <v>8.0152671755725186E-2</v>
      </c>
      <c r="F17" s="9">
        <v>4</v>
      </c>
      <c r="G17" s="11">
        <f t="shared" si="2"/>
        <v>3.0534351145038167E-2</v>
      </c>
      <c r="H17" s="9">
        <v>15</v>
      </c>
      <c r="I17" s="11">
        <f t="shared" si="3"/>
        <v>6.5502183406113537E-2</v>
      </c>
      <c r="J17" s="9">
        <v>15</v>
      </c>
      <c r="K17" s="11">
        <f t="shared" si="4"/>
        <v>6.1224489795918366E-2</v>
      </c>
      <c r="L17" s="9">
        <v>30</v>
      </c>
      <c r="M17" s="11">
        <f t="shared" si="5"/>
        <v>0.19230769230769232</v>
      </c>
      <c r="N17" s="9">
        <v>19</v>
      </c>
      <c r="O17" s="11">
        <f t="shared" si="6"/>
        <v>0.11874999999999999</v>
      </c>
      <c r="P17" s="9">
        <v>8</v>
      </c>
      <c r="Q17" s="11">
        <f>P17/$P$20</f>
        <v>0.10256410256410256</v>
      </c>
      <c r="R17" s="9">
        <f>B17+D17+F17+H17+J17+L17+N17+P17</f>
        <v>121</v>
      </c>
      <c r="S17" s="11">
        <f t="shared" si="7"/>
        <v>8.5815602836879432E-2</v>
      </c>
    </row>
    <row r="18" spans="1:19" x14ac:dyDescent="0.25">
      <c r="A18" s="10" t="s">
        <v>67</v>
      </c>
      <c r="B18" s="9">
        <v>11</v>
      </c>
      <c r="C18" s="11">
        <f t="shared" si="0"/>
        <v>7.3825503355704702E-2</v>
      </c>
      <c r="D18" s="9">
        <v>37</v>
      </c>
      <c r="E18" s="11">
        <f t="shared" si="1"/>
        <v>0.14122137404580154</v>
      </c>
      <c r="F18" s="9">
        <v>9</v>
      </c>
      <c r="G18" s="11">
        <f t="shared" si="2"/>
        <v>6.8702290076335881E-2</v>
      </c>
      <c r="H18" s="9">
        <v>14</v>
      </c>
      <c r="I18" s="11">
        <f t="shared" si="3"/>
        <v>6.1135371179039298E-2</v>
      </c>
      <c r="J18" s="9">
        <v>22</v>
      </c>
      <c r="K18" s="11">
        <f t="shared" si="4"/>
        <v>8.9795918367346933E-2</v>
      </c>
      <c r="L18" s="9">
        <v>21</v>
      </c>
      <c r="M18" s="11">
        <f t="shared" si="5"/>
        <v>0.13461538461538461</v>
      </c>
      <c r="N18" s="9">
        <v>19</v>
      </c>
      <c r="O18" s="11">
        <f t="shared" si="6"/>
        <v>0.11874999999999999</v>
      </c>
      <c r="P18" s="9">
        <v>17</v>
      </c>
      <c r="Q18" s="11">
        <f>P18/$P$20</f>
        <v>0.21794871794871795</v>
      </c>
      <c r="R18" s="9">
        <f>B18+D18+F18+H18+J18+L18+N18+P18</f>
        <v>150</v>
      </c>
      <c r="S18" s="11">
        <f t="shared" si="7"/>
        <v>0.10638297872340426</v>
      </c>
    </row>
    <row r="19" spans="1:19" x14ac:dyDescent="0.25">
      <c r="A19" s="10" t="s">
        <v>68</v>
      </c>
      <c r="B19" s="9">
        <v>0</v>
      </c>
      <c r="C19" s="11">
        <f t="shared" si="0"/>
        <v>0</v>
      </c>
      <c r="D19" s="9">
        <v>6</v>
      </c>
      <c r="E19" s="11">
        <f t="shared" si="1"/>
        <v>2.2900763358778626E-2</v>
      </c>
      <c r="F19" s="9">
        <v>2</v>
      </c>
      <c r="G19" s="11">
        <f t="shared" si="2"/>
        <v>1.5267175572519083E-2</v>
      </c>
      <c r="H19" s="9">
        <v>8</v>
      </c>
      <c r="I19" s="11">
        <f t="shared" si="3"/>
        <v>3.4934497816593885E-2</v>
      </c>
      <c r="J19" s="9">
        <v>15</v>
      </c>
      <c r="K19" s="11">
        <f t="shared" si="4"/>
        <v>6.1224489795918366E-2</v>
      </c>
      <c r="L19" s="9">
        <v>0</v>
      </c>
      <c r="M19" s="11">
        <f t="shared" si="5"/>
        <v>0</v>
      </c>
      <c r="N19" s="9">
        <v>6</v>
      </c>
      <c r="O19" s="11">
        <f t="shared" si="6"/>
        <v>3.7499999999999999E-2</v>
      </c>
      <c r="P19" s="9">
        <v>0</v>
      </c>
      <c r="Q19" s="11">
        <f>P19/$P$20</f>
        <v>0</v>
      </c>
      <c r="R19" s="9">
        <f t="shared" ref="R19" si="12">B19+D19+F19+H19+J19+L19+N19+P19</f>
        <v>37</v>
      </c>
      <c r="S19" s="11">
        <f t="shared" si="7"/>
        <v>2.6241134751773049E-2</v>
      </c>
    </row>
    <row r="20" spans="1:19" x14ac:dyDescent="0.25">
      <c r="A20" s="12" t="s">
        <v>3</v>
      </c>
      <c r="B20" s="13">
        <f t="shared" ref="B20:S20" si="13">SUM(B8:B19)</f>
        <v>149</v>
      </c>
      <c r="C20" s="14">
        <f t="shared" si="13"/>
        <v>1.0000000000000002</v>
      </c>
      <c r="D20" s="13">
        <f t="shared" si="13"/>
        <v>262</v>
      </c>
      <c r="E20" s="14">
        <f t="shared" si="13"/>
        <v>1</v>
      </c>
      <c r="F20" s="13">
        <f t="shared" si="13"/>
        <v>131</v>
      </c>
      <c r="G20" s="14">
        <f t="shared" si="13"/>
        <v>1</v>
      </c>
      <c r="H20" s="13">
        <f t="shared" si="13"/>
        <v>229</v>
      </c>
      <c r="I20" s="14">
        <f t="shared" si="13"/>
        <v>1.0000000000000002</v>
      </c>
      <c r="J20" s="13">
        <f t="shared" si="13"/>
        <v>245</v>
      </c>
      <c r="K20" s="14">
        <f t="shared" si="13"/>
        <v>1</v>
      </c>
      <c r="L20" s="13">
        <f t="shared" si="13"/>
        <v>156</v>
      </c>
      <c r="M20" s="14">
        <f t="shared" si="13"/>
        <v>1</v>
      </c>
      <c r="N20" s="13">
        <f t="shared" si="13"/>
        <v>160</v>
      </c>
      <c r="O20" s="14">
        <f t="shared" si="13"/>
        <v>1</v>
      </c>
      <c r="P20" s="13">
        <f t="shared" si="13"/>
        <v>78</v>
      </c>
      <c r="Q20" s="14">
        <f t="shared" si="13"/>
        <v>19.871794871794872</v>
      </c>
      <c r="R20" s="15">
        <f t="shared" si="13"/>
        <v>1410</v>
      </c>
      <c r="S20" s="14">
        <f t="shared" si="13"/>
        <v>1.0000000000000002</v>
      </c>
    </row>
    <row r="21" spans="1:19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.75" x14ac:dyDescent="0.25">
      <c r="A24" s="16" t="s">
        <v>0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19" x14ac:dyDescent="0.25">
      <c r="A25" s="17" t="s">
        <v>14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1:19" x14ac:dyDescent="0.25">
      <c r="A26" s="3" t="s">
        <v>80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25">
      <c r="A27" s="18" t="s">
        <v>1</v>
      </c>
      <c r="B27" s="19" t="s">
        <v>82</v>
      </c>
      <c r="C27" s="19"/>
      <c r="D27" s="19"/>
      <c r="E27" s="19"/>
      <c r="F27" s="19"/>
      <c r="G27" s="19"/>
      <c r="H27" s="19"/>
      <c r="I27" s="19"/>
      <c r="J27" s="19" t="s">
        <v>2</v>
      </c>
      <c r="K27" s="19"/>
      <c r="L27" s="19"/>
      <c r="M27" s="19"/>
      <c r="N27" s="19"/>
      <c r="O27" s="19"/>
      <c r="P27" s="19"/>
      <c r="Q27" s="19"/>
      <c r="R27" s="18" t="s">
        <v>3</v>
      </c>
      <c r="S27" s="18"/>
    </row>
    <row r="28" spans="1:19" x14ac:dyDescent="0.25">
      <c r="A28" s="18"/>
      <c r="B28" s="19" t="s">
        <v>4</v>
      </c>
      <c r="C28" s="19"/>
      <c r="D28" s="19" t="s">
        <v>5</v>
      </c>
      <c r="E28" s="19"/>
      <c r="F28" s="19" t="s">
        <v>6</v>
      </c>
      <c r="G28" s="19"/>
      <c r="H28" s="19" t="s">
        <v>7</v>
      </c>
      <c r="I28" s="19"/>
      <c r="J28" s="19" t="s">
        <v>8</v>
      </c>
      <c r="K28" s="19"/>
      <c r="L28" s="20" t="s">
        <v>9</v>
      </c>
      <c r="M28" s="20"/>
      <c r="N28" s="19" t="s">
        <v>10</v>
      </c>
      <c r="O28" s="19"/>
      <c r="P28" s="19" t="s">
        <v>11</v>
      </c>
      <c r="Q28" s="19"/>
      <c r="R28" s="18"/>
      <c r="S28" s="18"/>
    </row>
    <row r="29" spans="1:19" x14ac:dyDescent="0.25">
      <c r="A29" s="18"/>
      <c r="B29" s="21" t="s">
        <v>12</v>
      </c>
      <c r="C29" s="22" t="s">
        <v>13</v>
      </c>
      <c r="D29" s="21" t="s">
        <v>12</v>
      </c>
      <c r="E29" s="22" t="s">
        <v>13</v>
      </c>
      <c r="F29" s="21" t="s">
        <v>12</v>
      </c>
      <c r="G29" s="22" t="s">
        <v>13</v>
      </c>
      <c r="H29" s="21" t="s">
        <v>12</v>
      </c>
      <c r="I29" s="22" t="s">
        <v>13</v>
      </c>
      <c r="J29" s="21" t="s">
        <v>12</v>
      </c>
      <c r="K29" s="22" t="s">
        <v>13</v>
      </c>
      <c r="L29" s="21" t="s">
        <v>12</v>
      </c>
      <c r="M29" s="22" t="s">
        <v>13</v>
      </c>
      <c r="N29" s="21" t="s">
        <v>12</v>
      </c>
      <c r="O29" s="22" t="s">
        <v>13</v>
      </c>
      <c r="P29" s="21" t="s">
        <v>12</v>
      </c>
      <c r="Q29" s="22" t="s">
        <v>13</v>
      </c>
      <c r="R29" s="21" t="s">
        <v>12</v>
      </c>
      <c r="S29" s="22" t="s">
        <v>13</v>
      </c>
    </row>
    <row r="30" spans="1:19" x14ac:dyDescent="0.25">
      <c r="A30" s="10" t="s">
        <v>71</v>
      </c>
      <c r="B30" s="9">
        <v>253</v>
      </c>
      <c r="C30" s="11">
        <f>B30/$B$42</f>
        <v>7.6713159490600369E-2</v>
      </c>
      <c r="D30" s="9">
        <v>157</v>
      </c>
      <c r="E30" s="11">
        <f>D30/$D$42</f>
        <v>1.0299809748737124E-2</v>
      </c>
      <c r="F30" s="8">
        <v>59</v>
      </c>
      <c r="G30" s="11">
        <f>F30/$F$42</f>
        <v>1.5089514066496165E-2</v>
      </c>
      <c r="H30" s="8">
        <v>1314</v>
      </c>
      <c r="I30" s="11">
        <f>H30/$H$42</f>
        <v>0.11060606060606061</v>
      </c>
      <c r="J30" s="8">
        <v>297</v>
      </c>
      <c r="K30" s="11">
        <f>J30/$J$42</f>
        <v>2.0317416883294567E-2</v>
      </c>
      <c r="L30" s="8">
        <v>61</v>
      </c>
      <c r="M30" s="11">
        <f>L30/$L$42</f>
        <v>7.5804647694793087E-3</v>
      </c>
      <c r="N30" s="9">
        <v>252</v>
      </c>
      <c r="O30" s="11">
        <f>N30/$N$42</f>
        <v>4.64173881009394E-2</v>
      </c>
      <c r="P30" s="9">
        <v>377</v>
      </c>
      <c r="Q30" s="11">
        <f>P30/$P$42</f>
        <v>4.5377948964853157E-2</v>
      </c>
      <c r="R30" s="8">
        <f>B30+D30+F30+H30+J30+L30+N30+P30</f>
        <v>2770</v>
      </c>
      <c r="S30" s="11">
        <f>R30/$R$42</f>
        <v>3.9161353258026665E-2</v>
      </c>
    </row>
    <row r="31" spans="1:19" x14ac:dyDescent="0.25">
      <c r="A31" s="10" t="s">
        <v>72</v>
      </c>
      <c r="B31" s="9">
        <v>581</v>
      </c>
      <c r="C31" s="11">
        <f t="shared" ref="C31:C41" si="14">B31/$B$42</f>
        <v>0.17616737416616132</v>
      </c>
      <c r="D31" s="8">
        <v>925</v>
      </c>
      <c r="E31" s="11">
        <f t="shared" ref="E31:E41" si="15">D31/$D$42</f>
        <v>6.0683592468674143E-2</v>
      </c>
      <c r="F31" s="9">
        <v>276</v>
      </c>
      <c r="G31" s="11">
        <f t="shared" ref="G31:G41" si="16">F31/$F$42</f>
        <v>7.0588235294117646E-2</v>
      </c>
      <c r="H31" s="8">
        <v>1231</v>
      </c>
      <c r="I31" s="11">
        <f t="shared" ref="I31:I41" si="17">H31/$H$42</f>
        <v>0.10361952861952863</v>
      </c>
      <c r="J31" s="8">
        <v>1072</v>
      </c>
      <c r="K31" s="11">
        <f t="shared" ref="K31:K41" si="18">J31/$J$42</f>
        <v>7.3334245450814059E-2</v>
      </c>
      <c r="L31" s="8">
        <v>240</v>
      </c>
      <c r="M31" s="11">
        <f t="shared" ref="M31:M41" si="19">L31/$L$42</f>
        <v>2.9824779420902201E-2</v>
      </c>
      <c r="N31" s="9">
        <v>355</v>
      </c>
      <c r="O31" s="11">
        <f t="shared" ref="O31:O41" si="20">N31/$N$42</f>
        <v>6.5389574507275741E-2</v>
      </c>
      <c r="P31" s="9">
        <v>491</v>
      </c>
      <c r="Q31" s="11">
        <f t="shared" ref="Q31:Q41" si="21">P31/$P$42</f>
        <v>5.9099662975445354E-2</v>
      </c>
      <c r="R31" s="8">
        <f t="shared" ref="R31:R41" si="22">B31+D31+F31+H31+J31+L31+N31+P31</f>
        <v>5171</v>
      </c>
      <c r="S31" s="11">
        <f t="shared" ref="S31:S41" si="23">R31/$R$42</f>
        <v>7.3105905305868552E-2</v>
      </c>
    </row>
    <row r="32" spans="1:19" x14ac:dyDescent="0.25">
      <c r="A32" s="10" t="s">
        <v>73</v>
      </c>
      <c r="B32" s="9">
        <v>398</v>
      </c>
      <c r="C32" s="11">
        <f t="shared" si="14"/>
        <v>0.12067919951485749</v>
      </c>
      <c r="D32" s="8">
        <v>2559</v>
      </c>
      <c r="E32" s="11">
        <f t="shared" si="15"/>
        <v>0.16788033851604015</v>
      </c>
      <c r="F32" s="9">
        <v>309</v>
      </c>
      <c r="G32" s="11">
        <f t="shared" si="16"/>
        <v>7.902813299232736E-2</v>
      </c>
      <c r="H32" s="8">
        <v>1607</v>
      </c>
      <c r="I32" s="11">
        <f t="shared" si="17"/>
        <v>0.13526936026936026</v>
      </c>
      <c r="J32" s="8">
        <v>2325</v>
      </c>
      <c r="K32" s="11">
        <f t="shared" si="18"/>
        <v>0.1590504857025585</v>
      </c>
      <c r="L32" s="9">
        <v>386</v>
      </c>
      <c r="M32" s="11">
        <f t="shared" si="19"/>
        <v>4.7968186901951038E-2</v>
      </c>
      <c r="N32" s="9">
        <v>732</v>
      </c>
      <c r="O32" s="11">
        <f t="shared" si="20"/>
        <v>0.1348314606741573</v>
      </c>
      <c r="P32" s="9">
        <v>265</v>
      </c>
      <c r="Q32" s="11">
        <f t="shared" si="21"/>
        <v>3.1896966779008183E-2</v>
      </c>
      <c r="R32" s="8">
        <f t="shared" si="22"/>
        <v>8581</v>
      </c>
      <c r="S32" s="11">
        <f t="shared" si="23"/>
        <v>0.12131536906394469</v>
      </c>
    </row>
    <row r="33" spans="1:19" x14ac:dyDescent="0.25">
      <c r="A33" s="10" t="s">
        <v>74</v>
      </c>
      <c r="B33" s="9">
        <v>175</v>
      </c>
      <c r="C33" s="11">
        <f t="shared" si="14"/>
        <v>5.3062462098241357E-2</v>
      </c>
      <c r="D33" s="9">
        <v>1517</v>
      </c>
      <c r="E33" s="11">
        <f t="shared" si="15"/>
        <v>9.9521091648625604E-2</v>
      </c>
      <c r="F33" s="8">
        <v>510</v>
      </c>
      <c r="G33" s="11">
        <f t="shared" si="16"/>
        <v>0.13043478260869565</v>
      </c>
      <c r="H33" s="8">
        <v>723</v>
      </c>
      <c r="I33" s="11">
        <f t="shared" si="17"/>
        <v>6.0858585858585862E-2</v>
      </c>
      <c r="J33" s="8">
        <v>2180</v>
      </c>
      <c r="K33" s="11">
        <f t="shared" si="18"/>
        <v>0.14913120809960323</v>
      </c>
      <c r="L33" s="8">
        <v>75</v>
      </c>
      <c r="M33" s="11">
        <f t="shared" si="19"/>
        <v>9.3202435690319368E-3</v>
      </c>
      <c r="N33" s="9">
        <v>723</v>
      </c>
      <c r="O33" s="11">
        <f t="shared" si="20"/>
        <v>0.13317369681340946</v>
      </c>
      <c r="P33" s="9">
        <v>1110</v>
      </c>
      <c r="Q33" s="11">
        <f t="shared" si="21"/>
        <v>0.13360616273471354</v>
      </c>
      <c r="R33" s="8">
        <f t="shared" si="22"/>
        <v>7013</v>
      </c>
      <c r="S33" s="11">
        <f t="shared" si="23"/>
        <v>9.9147498338823456E-2</v>
      </c>
    </row>
    <row r="34" spans="1:19" x14ac:dyDescent="0.25">
      <c r="A34" s="10" t="s">
        <v>75</v>
      </c>
      <c r="B34" s="9">
        <v>165</v>
      </c>
      <c r="C34" s="11">
        <f t="shared" si="14"/>
        <v>5.0030321406913283E-2</v>
      </c>
      <c r="D34" s="8">
        <v>1447</v>
      </c>
      <c r="E34" s="11">
        <f t="shared" si="15"/>
        <v>9.4928819786131338E-2</v>
      </c>
      <c r="F34" s="9">
        <v>237</v>
      </c>
      <c r="G34" s="11">
        <f t="shared" si="16"/>
        <v>6.0613810741687979E-2</v>
      </c>
      <c r="H34" s="8">
        <v>430</v>
      </c>
      <c r="I34" s="11">
        <f t="shared" si="17"/>
        <v>3.6195286195286197E-2</v>
      </c>
      <c r="J34" s="8">
        <v>2107</v>
      </c>
      <c r="K34" s="11">
        <f t="shared" si="18"/>
        <v>0.14413736489259818</v>
      </c>
      <c r="L34" s="8">
        <v>1107</v>
      </c>
      <c r="M34" s="11">
        <f t="shared" si="19"/>
        <v>0.1375667950789114</v>
      </c>
      <c r="N34" s="9">
        <v>471</v>
      </c>
      <c r="O34" s="11">
        <f t="shared" si="20"/>
        <v>8.6756308712470073E-2</v>
      </c>
      <c r="P34" s="9">
        <v>971</v>
      </c>
      <c r="Q34" s="11">
        <f t="shared" si="21"/>
        <v>0.11687530091478093</v>
      </c>
      <c r="R34" s="8">
        <f t="shared" si="22"/>
        <v>6935</v>
      </c>
      <c r="S34" s="11">
        <f t="shared" si="23"/>
        <v>9.804475987162993E-2</v>
      </c>
    </row>
    <row r="35" spans="1:19" x14ac:dyDescent="0.25">
      <c r="A35" s="10" t="s">
        <v>76</v>
      </c>
      <c r="B35" s="9">
        <v>279</v>
      </c>
      <c r="C35" s="11">
        <f t="shared" si="14"/>
        <v>8.459672528805337E-2</v>
      </c>
      <c r="D35" s="8">
        <v>2667</v>
      </c>
      <c r="E35" s="11">
        <f t="shared" si="15"/>
        <v>0.1749655579610313</v>
      </c>
      <c r="F35" s="9">
        <v>700</v>
      </c>
      <c r="G35" s="11">
        <f t="shared" si="16"/>
        <v>0.17902813299232737</v>
      </c>
      <c r="H35" s="8">
        <v>1430</v>
      </c>
      <c r="I35" s="11">
        <f t="shared" si="17"/>
        <v>0.12037037037037036</v>
      </c>
      <c r="J35" s="8">
        <v>1633</v>
      </c>
      <c r="K35" s="11">
        <f t="shared" si="18"/>
        <v>0.1117115884525927</v>
      </c>
      <c r="L35" s="9">
        <v>1710</v>
      </c>
      <c r="M35" s="11">
        <f t="shared" si="19"/>
        <v>0.21250155337392818</v>
      </c>
      <c r="N35" s="9">
        <v>390</v>
      </c>
      <c r="O35" s="11">
        <f t="shared" si="20"/>
        <v>7.1836433965739549E-2</v>
      </c>
      <c r="P35" s="9">
        <v>1958</v>
      </c>
      <c r="Q35" s="11">
        <f t="shared" si="21"/>
        <v>0.23567645642753973</v>
      </c>
      <c r="R35" s="8">
        <f t="shared" si="22"/>
        <v>10767</v>
      </c>
      <c r="S35" s="11">
        <f t="shared" si="23"/>
        <v>0.15222032149067621</v>
      </c>
    </row>
    <row r="36" spans="1:19" x14ac:dyDescent="0.25">
      <c r="A36" s="10" t="s">
        <v>77</v>
      </c>
      <c r="B36" s="9">
        <v>262</v>
      </c>
      <c r="C36" s="11">
        <f t="shared" si="14"/>
        <v>7.9442086112795629E-2</v>
      </c>
      <c r="D36" s="9">
        <v>391</v>
      </c>
      <c r="E36" s="11">
        <f t="shared" si="15"/>
        <v>2.5651118546217936E-2</v>
      </c>
      <c r="F36" s="8">
        <v>202</v>
      </c>
      <c r="G36" s="11">
        <f t="shared" si="16"/>
        <v>5.1662404092071609E-2</v>
      </c>
      <c r="H36" s="8">
        <v>1531</v>
      </c>
      <c r="I36" s="11">
        <f t="shared" si="17"/>
        <v>0.12887205387205386</v>
      </c>
      <c r="J36" s="8">
        <v>1003</v>
      </c>
      <c r="K36" s="11">
        <f t="shared" si="18"/>
        <v>6.8614037488028454E-2</v>
      </c>
      <c r="L36" s="8">
        <v>312</v>
      </c>
      <c r="M36" s="11">
        <f t="shared" si="19"/>
        <v>3.8772213247172858E-2</v>
      </c>
      <c r="N36" s="9">
        <v>173</v>
      </c>
      <c r="O36" s="11">
        <f t="shared" si="20"/>
        <v>3.186590532326395E-2</v>
      </c>
      <c r="P36" s="9">
        <v>394</v>
      </c>
      <c r="Q36" s="11">
        <f t="shared" si="21"/>
        <v>4.7424169475204621E-2</v>
      </c>
      <c r="R36" s="8">
        <f t="shared" si="22"/>
        <v>4268</v>
      </c>
      <c r="S36" s="11">
        <f t="shared" si="23"/>
        <v>6.0339586897204985E-2</v>
      </c>
    </row>
    <row r="37" spans="1:19" x14ac:dyDescent="0.25">
      <c r="A37" s="10" t="s">
        <v>78</v>
      </c>
      <c r="B37" s="9">
        <v>425</v>
      </c>
      <c r="C37" s="11">
        <f t="shared" si="14"/>
        <v>0.12886597938144329</v>
      </c>
      <c r="D37" s="8">
        <v>1619</v>
      </c>
      <c r="E37" s="11">
        <f t="shared" si="15"/>
        <v>0.10621268779111723</v>
      </c>
      <c r="F37" s="9">
        <v>305</v>
      </c>
      <c r="G37" s="11">
        <f t="shared" si="16"/>
        <v>7.8005115089514063E-2</v>
      </c>
      <c r="H37" s="8">
        <v>1357</v>
      </c>
      <c r="I37" s="11">
        <f t="shared" si="17"/>
        <v>0.11422558922558923</v>
      </c>
      <c r="J37" s="8">
        <v>247</v>
      </c>
      <c r="K37" s="11">
        <f t="shared" si="18"/>
        <v>1.6896976330551376E-2</v>
      </c>
      <c r="L37" s="8">
        <v>858</v>
      </c>
      <c r="M37" s="11">
        <f t="shared" si="19"/>
        <v>0.10662358642972536</v>
      </c>
      <c r="N37" s="9">
        <v>463</v>
      </c>
      <c r="O37" s="11">
        <f t="shared" si="20"/>
        <v>8.5282740836249774E-2</v>
      </c>
      <c r="P37" s="9">
        <v>240</v>
      </c>
      <c r="Q37" s="11">
        <f t="shared" si="21"/>
        <v>2.888781896966779E-2</v>
      </c>
      <c r="R37" s="8">
        <f t="shared" si="22"/>
        <v>5514</v>
      </c>
      <c r="S37" s="11">
        <f t="shared" si="23"/>
        <v>7.7955127026988813E-2</v>
      </c>
    </row>
    <row r="38" spans="1:19" x14ac:dyDescent="0.25">
      <c r="A38" s="10" t="s">
        <v>79</v>
      </c>
      <c r="B38" s="9">
        <v>174</v>
      </c>
      <c r="C38" s="11">
        <f t="shared" si="14"/>
        <v>5.2759248029108551E-2</v>
      </c>
      <c r="D38" s="8">
        <v>113</v>
      </c>
      <c r="E38" s="11">
        <f t="shared" si="15"/>
        <v>7.4132388637407334E-3</v>
      </c>
      <c r="F38" s="9">
        <v>326</v>
      </c>
      <c r="G38" s="11">
        <f t="shared" si="16"/>
        <v>8.3375959079283885E-2</v>
      </c>
      <c r="H38" s="8">
        <v>297</v>
      </c>
      <c r="I38" s="11">
        <f t="shared" si="17"/>
        <v>2.5000000000000001E-2</v>
      </c>
      <c r="J38" s="8">
        <v>429</v>
      </c>
      <c r="K38" s="11">
        <f t="shared" si="18"/>
        <v>2.9347379942536597E-2</v>
      </c>
      <c r="L38" s="23">
        <v>1104</v>
      </c>
      <c r="M38" s="11">
        <f t="shared" si="19"/>
        <v>0.13719398533615013</v>
      </c>
      <c r="N38" s="9">
        <v>196</v>
      </c>
      <c r="O38" s="11">
        <f t="shared" si="20"/>
        <v>3.6102412967397308E-2</v>
      </c>
      <c r="P38" s="9">
        <v>327</v>
      </c>
      <c r="Q38" s="11">
        <f t="shared" si="21"/>
        <v>3.9359653346172363E-2</v>
      </c>
      <c r="R38" s="8">
        <f t="shared" si="22"/>
        <v>2966</v>
      </c>
      <c r="S38" s="11">
        <f t="shared" si="23"/>
        <v>4.1932337098666818E-2</v>
      </c>
    </row>
    <row r="39" spans="1:19" x14ac:dyDescent="0.25">
      <c r="A39" s="10" t="s">
        <v>66</v>
      </c>
      <c r="B39" s="9">
        <v>371</v>
      </c>
      <c r="C39" s="11">
        <f t="shared" si="14"/>
        <v>0.11249241964827168</v>
      </c>
      <c r="D39" s="9">
        <v>1384</v>
      </c>
      <c r="E39" s="11">
        <f t="shared" si="15"/>
        <v>9.0795775109886512E-2</v>
      </c>
      <c r="F39" s="8">
        <v>280</v>
      </c>
      <c r="G39" s="11">
        <f t="shared" si="16"/>
        <v>7.1611253196930943E-2</v>
      </c>
      <c r="H39" s="8">
        <v>728</v>
      </c>
      <c r="I39" s="11">
        <f t="shared" si="17"/>
        <v>6.1279461279461281E-2</v>
      </c>
      <c r="J39" s="8">
        <v>895</v>
      </c>
      <c r="K39" s="11">
        <f t="shared" si="18"/>
        <v>6.122588589410316E-2</v>
      </c>
      <c r="L39" s="8">
        <v>1079</v>
      </c>
      <c r="M39" s="11">
        <f t="shared" si="19"/>
        <v>0.13408723747980614</v>
      </c>
      <c r="N39" s="9">
        <v>592</v>
      </c>
      <c r="O39" s="11">
        <f t="shared" si="20"/>
        <v>0.10904402284030208</v>
      </c>
      <c r="P39" s="9">
        <v>917</v>
      </c>
      <c r="Q39" s="11">
        <f t="shared" si="21"/>
        <v>0.11037554164660568</v>
      </c>
      <c r="R39" s="8">
        <f t="shared" si="22"/>
        <v>6246</v>
      </c>
      <c r="S39" s="11">
        <f t="shared" si="23"/>
        <v>8.8303903411420415E-2</v>
      </c>
    </row>
    <row r="40" spans="1:19" x14ac:dyDescent="0.25">
      <c r="A40" s="10" t="s">
        <v>67</v>
      </c>
      <c r="B40" s="24">
        <v>215</v>
      </c>
      <c r="C40" s="11">
        <f t="shared" si="14"/>
        <v>6.5191024863553673E-2</v>
      </c>
      <c r="D40" s="24">
        <v>2093</v>
      </c>
      <c r="E40" s="11">
        <f t="shared" si="15"/>
        <v>0.13730892868857836</v>
      </c>
      <c r="F40" s="24">
        <v>678</v>
      </c>
      <c r="G40" s="11">
        <f t="shared" si="16"/>
        <v>0.17340153452685422</v>
      </c>
      <c r="H40" s="24">
        <v>807</v>
      </c>
      <c r="I40" s="11">
        <f t="shared" si="17"/>
        <v>6.7929292929292923E-2</v>
      </c>
      <c r="J40" s="24">
        <v>1233</v>
      </c>
      <c r="K40" s="11">
        <f t="shared" si="18"/>
        <v>8.4348064030647152E-2</v>
      </c>
      <c r="L40" s="24">
        <v>1115</v>
      </c>
      <c r="M40" s="11">
        <f t="shared" si="19"/>
        <v>0.13856095439294147</v>
      </c>
      <c r="N40" s="24">
        <v>806</v>
      </c>
      <c r="O40" s="11">
        <f t="shared" si="20"/>
        <v>0.14846196352919505</v>
      </c>
      <c r="P40" s="24">
        <v>1258</v>
      </c>
      <c r="Q40" s="11">
        <f t="shared" si="21"/>
        <v>0.15142031776600867</v>
      </c>
      <c r="R40" s="8">
        <f t="shared" si="22"/>
        <v>8205</v>
      </c>
      <c r="S40" s="11">
        <f t="shared" si="23"/>
        <v>0.11599960414516562</v>
      </c>
    </row>
    <row r="41" spans="1:19" x14ac:dyDescent="0.25">
      <c r="A41" s="10" t="s">
        <v>68</v>
      </c>
      <c r="B41" s="9">
        <v>0</v>
      </c>
      <c r="C41" s="11">
        <f t="shared" si="14"/>
        <v>0</v>
      </c>
      <c r="D41" s="8">
        <v>371</v>
      </c>
      <c r="E41" s="11">
        <f t="shared" si="15"/>
        <v>2.4339040871219575E-2</v>
      </c>
      <c r="F41" s="9">
        <v>28</v>
      </c>
      <c r="G41" s="11">
        <f t="shared" si="16"/>
        <v>7.1611253196930949E-3</v>
      </c>
      <c r="H41" s="8">
        <v>425</v>
      </c>
      <c r="I41" s="11">
        <f t="shared" si="17"/>
        <v>3.5774410774410771E-2</v>
      </c>
      <c r="J41" s="8">
        <v>1197</v>
      </c>
      <c r="K41" s="11">
        <f t="shared" si="18"/>
        <v>8.1885346832672054E-2</v>
      </c>
      <c r="L41" s="23">
        <v>0</v>
      </c>
      <c r="M41" s="11">
        <f t="shared" si="19"/>
        <v>0</v>
      </c>
      <c r="N41" s="9">
        <v>276</v>
      </c>
      <c r="O41" s="11">
        <f t="shared" si="20"/>
        <v>5.0838091729600292E-2</v>
      </c>
      <c r="P41" s="9">
        <v>0</v>
      </c>
      <c r="Q41" s="11">
        <f t="shared" si="21"/>
        <v>0</v>
      </c>
      <c r="R41" s="8">
        <f t="shared" si="22"/>
        <v>2297</v>
      </c>
      <c r="S41" s="11">
        <f t="shared" si="23"/>
        <v>3.2474234091583842E-2</v>
      </c>
    </row>
    <row r="42" spans="1:19" x14ac:dyDescent="0.25">
      <c r="A42" s="12" t="s">
        <v>3</v>
      </c>
      <c r="B42" s="13">
        <f>SUM(B30:B41)</f>
        <v>3298</v>
      </c>
      <c r="C42" s="11">
        <f t="shared" ref="C42" si="24">B42/$B$42</f>
        <v>1</v>
      </c>
      <c r="D42" s="13">
        <f>SUM(D30:D41)</f>
        <v>15243</v>
      </c>
      <c r="E42" s="11">
        <f t="shared" ref="E42" si="25">D42/$D$42</f>
        <v>1</v>
      </c>
      <c r="F42" s="13">
        <f>SUM(F30:F41)</f>
        <v>3910</v>
      </c>
      <c r="G42" s="11">
        <f t="shared" ref="G42" si="26">F42/$F$42</f>
        <v>1</v>
      </c>
      <c r="H42" s="13">
        <f>SUM(H30:H41)</f>
        <v>11880</v>
      </c>
      <c r="I42" s="11">
        <f t="shared" ref="I42" si="27">H42/$H$42</f>
        <v>1</v>
      </c>
      <c r="J42" s="13">
        <f>SUM(J30:J41)</f>
        <v>14618</v>
      </c>
      <c r="K42" s="11">
        <f t="shared" ref="K42" si="28">J42/$J$42</f>
        <v>1</v>
      </c>
      <c r="L42" s="13">
        <f>SUM(L30:L41)</f>
        <v>8047</v>
      </c>
      <c r="M42" s="14">
        <f t="shared" ref="M42:Q42" si="29">SUM(M39:M41)</f>
        <v>0.27264819187274758</v>
      </c>
      <c r="N42" s="13">
        <f>SUM(N30:N41)</f>
        <v>5429</v>
      </c>
      <c r="O42" s="14">
        <f t="shared" si="29"/>
        <v>0.30834407809909742</v>
      </c>
      <c r="P42" s="13">
        <f>SUM(P30:P41)</f>
        <v>8308</v>
      </c>
      <c r="Q42" s="14">
        <f t="shared" si="29"/>
        <v>0.26179585941261435</v>
      </c>
      <c r="R42" s="8">
        <f>SUM(R30:R41)</f>
        <v>70733</v>
      </c>
      <c r="S42" s="14">
        <f>SUM(S30:S41)</f>
        <v>1</v>
      </c>
    </row>
    <row r="43" spans="1:19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.75" x14ac:dyDescent="0.25">
      <c r="A45" s="2" t="s">
        <v>0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x14ac:dyDescent="0.25">
      <c r="A46" s="25" t="s">
        <v>15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</row>
    <row r="47" spans="1:19" x14ac:dyDescent="0.25">
      <c r="A47" s="3" t="s">
        <v>80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x14ac:dyDescent="0.25">
      <c r="A48" s="26" t="s">
        <v>16</v>
      </c>
      <c r="B48" s="27" t="s">
        <v>82</v>
      </c>
      <c r="C48" s="27"/>
      <c r="D48" s="27"/>
      <c r="E48" s="27"/>
      <c r="F48" s="27"/>
      <c r="G48" s="27"/>
      <c r="H48" s="27"/>
      <c r="I48" s="27"/>
      <c r="J48" s="28"/>
      <c r="K48" s="27" t="s">
        <v>2</v>
      </c>
      <c r="L48" s="27"/>
      <c r="M48" s="27"/>
      <c r="N48" s="27"/>
      <c r="O48" s="27"/>
      <c r="P48" s="27"/>
      <c r="Q48" s="27"/>
      <c r="R48" s="26" t="s">
        <v>3</v>
      </c>
      <c r="S48" s="26"/>
    </row>
    <row r="49" spans="1:19" x14ac:dyDescent="0.25">
      <c r="A49" s="26"/>
      <c r="B49" s="27" t="s">
        <v>4</v>
      </c>
      <c r="C49" s="27"/>
      <c r="D49" s="27" t="s">
        <v>5</v>
      </c>
      <c r="E49" s="27"/>
      <c r="F49" s="27" t="s">
        <v>6</v>
      </c>
      <c r="G49" s="27"/>
      <c r="H49" s="27" t="s">
        <v>7</v>
      </c>
      <c r="I49" s="27"/>
      <c r="J49" s="27" t="s">
        <v>8</v>
      </c>
      <c r="K49" s="27"/>
      <c r="L49" s="27" t="s">
        <v>9</v>
      </c>
      <c r="M49" s="27"/>
      <c r="N49" s="27" t="s">
        <v>10</v>
      </c>
      <c r="O49" s="27"/>
      <c r="P49" s="27" t="s">
        <v>11</v>
      </c>
      <c r="Q49" s="27"/>
      <c r="R49" s="26"/>
      <c r="S49" s="26"/>
    </row>
    <row r="50" spans="1:19" x14ac:dyDescent="0.25">
      <c r="A50" s="26"/>
      <c r="B50" s="29" t="s">
        <v>12</v>
      </c>
      <c r="C50" s="30" t="s">
        <v>13</v>
      </c>
      <c r="D50" s="29" t="s">
        <v>12</v>
      </c>
      <c r="E50" s="30" t="s">
        <v>13</v>
      </c>
      <c r="F50" s="29" t="s">
        <v>12</v>
      </c>
      <c r="G50" s="30" t="s">
        <v>13</v>
      </c>
      <c r="H50" s="29" t="s">
        <v>12</v>
      </c>
      <c r="I50" s="30" t="s">
        <v>13</v>
      </c>
      <c r="J50" s="29" t="s">
        <v>12</v>
      </c>
      <c r="K50" s="30" t="s">
        <v>13</v>
      </c>
      <c r="L50" s="29" t="s">
        <v>12</v>
      </c>
      <c r="M50" s="30" t="s">
        <v>13</v>
      </c>
      <c r="N50" s="29" t="s">
        <v>12</v>
      </c>
      <c r="O50" s="30" t="s">
        <v>13</v>
      </c>
      <c r="P50" s="29" t="s">
        <v>12</v>
      </c>
      <c r="Q50" s="30" t="s">
        <v>13</v>
      </c>
      <c r="R50" s="29" t="s">
        <v>12</v>
      </c>
      <c r="S50" s="30" t="s">
        <v>13</v>
      </c>
    </row>
    <row r="51" spans="1:19" x14ac:dyDescent="0.25">
      <c r="A51" s="31" t="s">
        <v>17</v>
      </c>
      <c r="B51" s="24">
        <v>0</v>
      </c>
      <c r="C51" s="11">
        <f t="shared" ref="C51:C68" si="30">B51/$B$69</f>
        <v>0</v>
      </c>
      <c r="D51" s="24">
        <v>0</v>
      </c>
      <c r="E51" s="11">
        <f t="shared" ref="E51:E68" si="31">D51/$D$69</f>
        <v>0</v>
      </c>
      <c r="F51" s="24">
        <v>0</v>
      </c>
      <c r="G51" s="11">
        <f t="shared" ref="G51:G68" si="32">F51/$F$69</f>
        <v>0</v>
      </c>
      <c r="H51" s="24">
        <v>0</v>
      </c>
      <c r="I51" s="11">
        <f t="shared" ref="I51:I68" si="33">H51/$H$69</f>
        <v>0</v>
      </c>
      <c r="J51" s="24">
        <v>0</v>
      </c>
      <c r="K51" s="11">
        <f t="shared" ref="K51:K68" si="34">J51/$J$69</f>
        <v>0</v>
      </c>
      <c r="L51" s="24">
        <v>0</v>
      </c>
      <c r="M51" s="11">
        <f t="shared" ref="M51:M68" si="35">L51/$L$69</f>
        <v>0</v>
      </c>
      <c r="N51" s="24">
        <v>0</v>
      </c>
      <c r="O51" s="11">
        <f t="shared" ref="O51:O68" si="36">N51/$N$69</f>
        <v>0</v>
      </c>
      <c r="P51" s="24">
        <v>0</v>
      </c>
      <c r="Q51" s="11">
        <f t="shared" ref="Q51:Q68" si="37">P51/$P$69</f>
        <v>0</v>
      </c>
      <c r="R51" s="29">
        <f>SUM(B51+D51+F51+H51+J51+L51+N51+P51)</f>
        <v>0</v>
      </c>
      <c r="S51" s="11">
        <f t="shared" ref="S51:S68" si="38">R51/$R$69</f>
        <v>0</v>
      </c>
    </row>
    <row r="52" spans="1:19" x14ac:dyDescent="0.25">
      <c r="A52" s="31" t="s">
        <v>64</v>
      </c>
      <c r="B52" s="24">
        <v>7</v>
      </c>
      <c r="C52" s="11">
        <f t="shared" si="30"/>
        <v>4.6979865771812082E-2</v>
      </c>
      <c r="D52" s="24">
        <v>23</v>
      </c>
      <c r="E52" s="11">
        <f t="shared" si="31"/>
        <v>8.7786259541984726E-2</v>
      </c>
      <c r="F52" s="24">
        <v>0</v>
      </c>
      <c r="G52" s="11">
        <f t="shared" si="32"/>
        <v>0</v>
      </c>
      <c r="H52" s="24">
        <v>1</v>
      </c>
      <c r="I52" s="11">
        <f t="shared" si="33"/>
        <v>4.3668122270742356E-3</v>
      </c>
      <c r="J52" s="24">
        <v>2</v>
      </c>
      <c r="K52" s="11">
        <f t="shared" si="34"/>
        <v>8.1632653061224497E-3</v>
      </c>
      <c r="L52" s="24">
        <v>0</v>
      </c>
      <c r="M52" s="11">
        <f t="shared" si="35"/>
        <v>0</v>
      </c>
      <c r="N52" s="24">
        <v>0</v>
      </c>
      <c r="O52" s="11">
        <f t="shared" si="36"/>
        <v>0</v>
      </c>
      <c r="P52" s="24">
        <v>0</v>
      </c>
      <c r="Q52" s="11">
        <f t="shared" si="37"/>
        <v>0</v>
      </c>
      <c r="R52" s="29">
        <f t="shared" ref="R52:R66" si="39">SUM(B52+D52+F52+H52+J52+L52+N52+P52)</f>
        <v>33</v>
      </c>
      <c r="S52" s="11">
        <f t="shared" si="38"/>
        <v>2.3404255319148935E-2</v>
      </c>
    </row>
    <row r="53" spans="1:19" x14ac:dyDescent="0.25">
      <c r="A53" s="31" t="s">
        <v>18</v>
      </c>
      <c r="B53" s="24">
        <v>78</v>
      </c>
      <c r="C53" s="11">
        <f t="shared" si="30"/>
        <v>0.52348993288590606</v>
      </c>
      <c r="D53" s="24">
        <v>140</v>
      </c>
      <c r="E53" s="11">
        <f t="shared" si="31"/>
        <v>0.53435114503816794</v>
      </c>
      <c r="F53" s="24">
        <v>96</v>
      </c>
      <c r="G53" s="11">
        <f t="shared" si="32"/>
        <v>0.73282442748091603</v>
      </c>
      <c r="H53" s="24">
        <v>134</v>
      </c>
      <c r="I53" s="11">
        <f t="shared" si="33"/>
        <v>0.58515283842794763</v>
      </c>
      <c r="J53" s="24">
        <v>175</v>
      </c>
      <c r="K53" s="11">
        <f t="shared" si="34"/>
        <v>0.7142857142857143</v>
      </c>
      <c r="L53" s="24">
        <v>98</v>
      </c>
      <c r="M53" s="11">
        <f t="shared" si="35"/>
        <v>0.62820512820512819</v>
      </c>
      <c r="N53" s="24">
        <v>141</v>
      </c>
      <c r="O53" s="11">
        <f t="shared" si="36"/>
        <v>0.88124999999999998</v>
      </c>
      <c r="P53" s="24">
        <v>56</v>
      </c>
      <c r="Q53" s="11">
        <f t="shared" si="37"/>
        <v>0.71794871794871795</v>
      </c>
      <c r="R53" s="29">
        <f t="shared" si="39"/>
        <v>918</v>
      </c>
      <c r="S53" s="11">
        <f t="shared" si="38"/>
        <v>0.65106382978723409</v>
      </c>
    </row>
    <row r="54" spans="1:19" x14ac:dyDescent="0.25">
      <c r="A54" s="31" t="s">
        <v>19</v>
      </c>
      <c r="B54" s="24">
        <v>0</v>
      </c>
      <c r="C54" s="11">
        <f t="shared" si="30"/>
        <v>0</v>
      </c>
      <c r="D54" s="24">
        <v>0</v>
      </c>
      <c r="E54" s="11">
        <f t="shared" si="31"/>
        <v>0</v>
      </c>
      <c r="F54" s="24">
        <v>0</v>
      </c>
      <c r="G54" s="11">
        <f t="shared" si="32"/>
        <v>0</v>
      </c>
      <c r="H54" s="24">
        <v>0</v>
      </c>
      <c r="I54" s="11">
        <f t="shared" si="33"/>
        <v>0</v>
      </c>
      <c r="J54" s="24">
        <v>0</v>
      </c>
      <c r="K54" s="11">
        <f t="shared" si="34"/>
        <v>0</v>
      </c>
      <c r="L54" s="24">
        <v>0</v>
      </c>
      <c r="M54" s="11">
        <f t="shared" si="35"/>
        <v>0</v>
      </c>
      <c r="N54" s="24">
        <v>0</v>
      </c>
      <c r="O54" s="11">
        <f t="shared" si="36"/>
        <v>0</v>
      </c>
      <c r="P54" s="24">
        <v>0</v>
      </c>
      <c r="Q54" s="11">
        <f t="shared" si="37"/>
        <v>0</v>
      </c>
      <c r="R54" s="29">
        <f t="shared" si="39"/>
        <v>0</v>
      </c>
      <c r="S54" s="11">
        <f t="shared" si="38"/>
        <v>0</v>
      </c>
    </row>
    <row r="55" spans="1:19" x14ac:dyDescent="0.25">
      <c r="A55" s="31" t="s">
        <v>20</v>
      </c>
      <c r="B55" s="24">
        <v>0</v>
      </c>
      <c r="C55" s="11">
        <f t="shared" si="30"/>
        <v>0</v>
      </c>
      <c r="D55" s="24">
        <v>0</v>
      </c>
      <c r="E55" s="11">
        <f t="shared" si="31"/>
        <v>0</v>
      </c>
      <c r="F55" s="24">
        <v>0</v>
      </c>
      <c r="G55" s="11">
        <f t="shared" si="32"/>
        <v>0</v>
      </c>
      <c r="H55" s="24">
        <v>0</v>
      </c>
      <c r="I55" s="11">
        <f t="shared" si="33"/>
        <v>0</v>
      </c>
      <c r="J55" s="24">
        <v>0</v>
      </c>
      <c r="K55" s="11">
        <f t="shared" si="34"/>
        <v>0</v>
      </c>
      <c r="L55" s="24">
        <v>0</v>
      </c>
      <c r="M55" s="11">
        <f t="shared" si="35"/>
        <v>0</v>
      </c>
      <c r="N55" s="24">
        <v>0</v>
      </c>
      <c r="O55" s="11">
        <f t="shared" si="36"/>
        <v>0</v>
      </c>
      <c r="P55" s="24">
        <v>0</v>
      </c>
      <c r="Q55" s="11">
        <f t="shared" si="37"/>
        <v>0</v>
      </c>
      <c r="R55" s="29">
        <f t="shared" si="39"/>
        <v>0</v>
      </c>
      <c r="S55" s="11">
        <f t="shared" si="38"/>
        <v>0</v>
      </c>
    </row>
    <row r="56" spans="1:19" x14ac:dyDescent="0.25">
      <c r="A56" s="31" t="s">
        <v>21</v>
      </c>
      <c r="B56" s="24">
        <v>0</v>
      </c>
      <c r="C56" s="11">
        <f t="shared" si="30"/>
        <v>0</v>
      </c>
      <c r="D56" s="24">
        <v>0</v>
      </c>
      <c r="E56" s="11">
        <f t="shared" si="31"/>
        <v>0</v>
      </c>
      <c r="F56" s="24">
        <v>0</v>
      </c>
      <c r="G56" s="11">
        <f t="shared" si="32"/>
        <v>0</v>
      </c>
      <c r="H56" s="24">
        <v>0</v>
      </c>
      <c r="I56" s="11">
        <f t="shared" si="33"/>
        <v>0</v>
      </c>
      <c r="J56" s="24">
        <v>0</v>
      </c>
      <c r="K56" s="11">
        <f t="shared" si="34"/>
        <v>0</v>
      </c>
      <c r="L56" s="24">
        <v>0</v>
      </c>
      <c r="M56" s="11">
        <f t="shared" si="35"/>
        <v>0</v>
      </c>
      <c r="N56" s="24">
        <v>0</v>
      </c>
      <c r="O56" s="11">
        <f t="shared" si="36"/>
        <v>0</v>
      </c>
      <c r="P56" s="24">
        <v>0</v>
      </c>
      <c r="Q56" s="11">
        <f t="shared" si="37"/>
        <v>0</v>
      </c>
      <c r="R56" s="29">
        <f t="shared" si="39"/>
        <v>0</v>
      </c>
      <c r="S56" s="11">
        <f t="shared" si="38"/>
        <v>0</v>
      </c>
    </row>
    <row r="57" spans="1:19" x14ac:dyDescent="0.25">
      <c r="A57" s="31" t="s">
        <v>22</v>
      </c>
      <c r="B57" s="24">
        <v>0</v>
      </c>
      <c r="C57" s="11">
        <f t="shared" si="30"/>
        <v>0</v>
      </c>
      <c r="D57" s="24">
        <v>0</v>
      </c>
      <c r="E57" s="11">
        <f t="shared" si="31"/>
        <v>0</v>
      </c>
      <c r="F57" s="24">
        <v>0</v>
      </c>
      <c r="G57" s="11">
        <f t="shared" si="32"/>
        <v>0</v>
      </c>
      <c r="H57" s="24">
        <v>0</v>
      </c>
      <c r="I57" s="11">
        <f t="shared" si="33"/>
        <v>0</v>
      </c>
      <c r="J57" s="24">
        <v>0</v>
      </c>
      <c r="K57" s="11">
        <f t="shared" si="34"/>
        <v>0</v>
      </c>
      <c r="L57" s="24">
        <v>0</v>
      </c>
      <c r="M57" s="11">
        <f t="shared" si="35"/>
        <v>0</v>
      </c>
      <c r="N57" s="24">
        <v>0</v>
      </c>
      <c r="O57" s="11">
        <f t="shared" si="36"/>
        <v>0</v>
      </c>
      <c r="P57" s="24">
        <v>0</v>
      </c>
      <c r="Q57" s="11">
        <f t="shared" si="37"/>
        <v>0</v>
      </c>
      <c r="R57" s="29">
        <f t="shared" si="39"/>
        <v>0</v>
      </c>
      <c r="S57" s="11">
        <f t="shared" si="38"/>
        <v>0</v>
      </c>
    </row>
    <row r="58" spans="1:19" x14ac:dyDescent="0.25">
      <c r="A58" s="31" t="s">
        <v>63</v>
      </c>
      <c r="B58" s="24">
        <v>0</v>
      </c>
      <c r="C58" s="11">
        <f t="shared" si="30"/>
        <v>0</v>
      </c>
      <c r="D58" s="24">
        <v>12</v>
      </c>
      <c r="E58" s="11">
        <f t="shared" si="31"/>
        <v>4.5801526717557252E-2</v>
      </c>
      <c r="F58" s="24">
        <v>0</v>
      </c>
      <c r="G58" s="11">
        <f t="shared" si="32"/>
        <v>0</v>
      </c>
      <c r="H58" s="24">
        <v>0</v>
      </c>
      <c r="I58" s="11">
        <f t="shared" si="33"/>
        <v>0</v>
      </c>
      <c r="J58" s="24">
        <v>0</v>
      </c>
      <c r="K58" s="11">
        <f t="shared" si="34"/>
        <v>0</v>
      </c>
      <c r="L58" s="24">
        <v>0</v>
      </c>
      <c r="M58" s="11">
        <f t="shared" si="35"/>
        <v>0</v>
      </c>
      <c r="N58" s="24">
        <v>0</v>
      </c>
      <c r="O58" s="11">
        <f t="shared" si="36"/>
        <v>0</v>
      </c>
      <c r="P58" s="24">
        <v>0</v>
      </c>
      <c r="Q58" s="11">
        <f t="shared" si="37"/>
        <v>0</v>
      </c>
      <c r="R58" s="29">
        <f t="shared" ref="R58" si="40">SUM(B58+D58+F58+H58+J58+L58+N58+P58)</f>
        <v>12</v>
      </c>
      <c r="S58" s="11">
        <f t="shared" si="38"/>
        <v>8.5106382978723406E-3</v>
      </c>
    </row>
    <row r="59" spans="1:19" x14ac:dyDescent="0.25">
      <c r="A59" s="31" t="s">
        <v>23</v>
      </c>
      <c r="B59" s="24">
        <v>1</v>
      </c>
      <c r="C59" s="11">
        <f t="shared" si="30"/>
        <v>6.7114093959731542E-3</v>
      </c>
      <c r="D59" s="24">
        <v>19</v>
      </c>
      <c r="E59" s="11">
        <f t="shared" si="31"/>
        <v>7.2519083969465645E-2</v>
      </c>
      <c r="F59" s="24">
        <v>0</v>
      </c>
      <c r="G59" s="11">
        <f t="shared" si="32"/>
        <v>0</v>
      </c>
      <c r="H59" s="24">
        <v>0</v>
      </c>
      <c r="I59" s="11">
        <f t="shared" si="33"/>
        <v>0</v>
      </c>
      <c r="J59" s="24">
        <v>0</v>
      </c>
      <c r="K59" s="11">
        <f t="shared" si="34"/>
        <v>0</v>
      </c>
      <c r="L59" s="24">
        <v>10</v>
      </c>
      <c r="M59" s="11">
        <f t="shared" si="35"/>
        <v>6.4102564102564097E-2</v>
      </c>
      <c r="N59" s="24">
        <v>1</v>
      </c>
      <c r="O59" s="11">
        <f t="shared" si="36"/>
        <v>6.2500000000000003E-3</v>
      </c>
      <c r="P59" s="24">
        <v>0</v>
      </c>
      <c r="Q59" s="11">
        <f t="shared" si="37"/>
        <v>0</v>
      </c>
      <c r="R59" s="29">
        <f t="shared" si="39"/>
        <v>31</v>
      </c>
      <c r="S59" s="11">
        <f t="shared" si="38"/>
        <v>2.198581560283688E-2</v>
      </c>
    </row>
    <row r="60" spans="1:19" x14ac:dyDescent="0.25">
      <c r="A60" s="31" t="s">
        <v>24</v>
      </c>
      <c r="B60" s="24">
        <v>11</v>
      </c>
      <c r="C60" s="11">
        <f t="shared" si="30"/>
        <v>7.3825503355704702E-2</v>
      </c>
      <c r="D60" s="24">
        <v>13</v>
      </c>
      <c r="E60" s="11">
        <f t="shared" si="31"/>
        <v>4.9618320610687022E-2</v>
      </c>
      <c r="F60" s="24">
        <v>3</v>
      </c>
      <c r="G60" s="11">
        <f t="shared" si="32"/>
        <v>2.2900763358778626E-2</v>
      </c>
      <c r="H60" s="24">
        <v>4</v>
      </c>
      <c r="I60" s="11">
        <f t="shared" si="33"/>
        <v>1.7467248908296942E-2</v>
      </c>
      <c r="J60" s="24">
        <v>0</v>
      </c>
      <c r="K60" s="11">
        <f t="shared" si="34"/>
        <v>0</v>
      </c>
      <c r="L60" s="24">
        <v>5</v>
      </c>
      <c r="M60" s="11">
        <f t="shared" si="35"/>
        <v>3.2051282051282048E-2</v>
      </c>
      <c r="N60" s="24">
        <v>0</v>
      </c>
      <c r="O60" s="11">
        <f t="shared" si="36"/>
        <v>0</v>
      </c>
      <c r="P60" s="24">
        <v>0</v>
      </c>
      <c r="Q60" s="11">
        <f t="shared" si="37"/>
        <v>0</v>
      </c>
      <c r="R60" s="29">
        <f t="shared" si="39"/>
        <v>36</v>
      </c>
      <c r="S60" s="11">
        <f t="shared" si="38"/>
        <v>2.553191489361702E-2</v>
      </c>
    </row>
    <row r="61" spans="1:19" x14ac:dyDescent="0.25">
      <c r="A61" s="31" t="s">
        <v>25</v>
      </c>
      <c r="B61" s="24">
        <v>11</v>
      </c>
      <c r="C61" s="11">
        <f t="shared" si="30"/>
        <v>7.3825503355704702E-2</v>
      </c>
      <c r="D61" s="24">
        <v>2</v>
      </c>
      <c r="E61" s="11">
        <f t="shared" si="31"/>
        <v>7.6335877862595417E-3</v>
      </c>
      <c r="F61" s="24">
        <v>0</v>
      </c>
      <c r="G61" s="11">
        <f t="shared" si="32"/>
        <v>0</v>
      </c>
      <c r="H61" s="24">
        <v>4</v>
      </c>
      <c r="I61" s="11">
        <f t="shared" si="33"/>
        <v>1.7467248908296942E-2</v>
      </c>
      <c r="J61" s="24">
        <v>0</v>
      </c>
      <c r="K61" s="11">
        <f t="shared" si="34"/>
        <v>0</v>
      </c>
      <c r="L61" s="24">
        <v>0</v>
      </c>
      <c r="M61" s="11">
        <f t="shared" si="35"/>
        <v>0</v>
      </c>
      <c r="N61" s="24">
        <v>2</v>
      </c>
      <c r="O61" s="11">
        <f t="shared" si="36"/>
        <v>1.2500000000000001E-2</v>
      </c>
      <c r="P61" s="24">
        <v>0</v>
      </c>
      <c r="Q61" s="11">
        <f t="shared" si="37"/>
        <v>0</v>
      </c>
      <c r="R61" s="29">
        <f t="shared" si="39"/>
        <v>19</v>
      </c>
      <c r="S61" s="11">
        <f t="shared" si="38"/>
        <v>1.3475177304964539E-2</v>
      </c>
    </row>
    <row r="62" spans="1:19" x14ac:dyDescent="0.25">
      <c r="A62" s="31" t="s">
        <v>26</v>
      </c>
      <c r="B62" s="24">
        <v>0</v>
      </c>
      <c r="C62" s="11">
        <f t="shared" si="30"/>
        <v>0</v>
      </c>
      <c r="D62" s="24">
        <v>0</v>
      </c>
      <c r="E62" s="11">
        <f t="shared" si="31"/>
        <v>0</v>
      </c>
      <c r="F62" s="24">
        <v>0</v>
      </c>
      <c r="G62" s="11">
        <f t="shared" si="32"/>
        <v>0</v>
      </c>
      <c r="H62" s="24">
        <v>50</v>
      </c>
      <c r="I62" s="11">
        <f t="shared" si="33"/>
        <v>0.2183406113537118</v>
      </c>
      <c r="J62" s="24">
        <v>1</v>
      </c>
      <c r="K62" s="11">
        <f t="shared" si="34"/>
        <v>4.0816326530612249E-3</v>
      </c>
      <c r="L62" s="24">
        <v>3</v>
      </c>
      <c r="M62" s="11">
        <f t="shared" si="35"/>
        <v>1.9230769230769232E-2</v>
      </c>
      <c r="N62" s="24">
        <v>0</v>
      </c>
      <c r="O62" s="11">
        <f t="shared" si="36"/>
        <v>0</v>
      </c>
      <c r="P62" s="24">
        <v>12</v>
      </c>
      <c r="Q62" s="11">
        <f t="shared" si="37"/>
        <v>0.15384615384615385</v>
      </c>
      <c r="R62" s="29">
        <f t="shared" si="39"/>
        <v>66</v>
      </c>
      <c r="S62" s="11">
        <f t="shared" si="38"/>
        <v>4.6808510638297871E-2</v>
      </c>
    </row>
    <row r="63" spans="1:19" x14ac:dyDescent="0.25">
      <c r="A63" s="31" t="s">
        <v>27</v>
      </c>
      <c r="B63" s="24">
        <v>0</v>
      </c>
      <c r="C63" s="11">
        <f t="shared" si="30"/>
        <v>0</v>
      </c>
      <c r="D63" s="24">
        <v>0</v>
      </c>
      <c r="E63" s="11">
        <f t="shared" si="31"/>
        <v>0</v>
      </c>
      <c r="F63" s="24">
        <v>0</v>
      </c>
      <c r="G63" s="11">
        <f t="shared" si="32"/>
        <v>0</v>
      </c>
      <c r="H63" s="24">
        <v>0</v>
      </c>
      <c r="I63" s="11">
        <f t="shared" si="33"/>
        <v>0</v>
      </c>
      <c r="J63" s="24">
        <v>12</v>
      </c>
      <c r="K63" s="11">
        <f t="shared" si="34"/>
        <v>4.8979591836734691E-2</v>
      </c>
      <c r="L63" s="24">
        <v>0</v>
      </c>
      <c r="M63" s="11">
        <f t="shared" si="35"/>
        <v>0</v>
      </c>
      <c r="N63" s="24">
        <v>0</v>
      </c>
      <c r="O63" s="11">
        <f t="shared" si="36"/>
        <v>0</v>
      </c>
      <c r="P63" s="24">
        <v>0</v>
      </c>
      <c r="Q63" s="11">
        <f t="shared" si="37"/>
        <v>0</v>
      </c>
      <c r="R63" s="29">
        <f t="shared" si="39"/>
        <v>12</v>
      </c>
      <c r="S63" s="11">
        <f t="shared" si="38"/>
        <v>8.5106382978723406E-3</v>
      </c>
    </row>
    <row r="64" spans="1:19" x14ac:dyDescent="0.25">
      <c r="A64" s="31" t="s">
        <v>28</v>
      </c>
      <c r="B64" s="24">
        <v>0</v>
      </c>
      <c r="C64" s="11">
        <f t="shared" si="30"/>
        <v>0</v>
      </c>
      <c r="D64" s="24">
        <v>0</v>
      </c>
      <c r="E64" s="11">
        <f t="shared" si="31"/>
        <v>0</v>
      </c>
      <c r="F64" s="24">
        <v>0</v>
      </c>
      <c r="G64" s="11">
        <f t="shared" si="32"/>
        <v>0</v>
      </c>
      <c r="H64" s="24">
        <v>0</v>
      </c>
      <c r="I64" s="11">
        <f t="shared" si="33"/>
        <v>0</v>
      </c>
      <c r="J64" s="24">
        <v>2</v>
      </c>
      <c r="K64" s="11">
        <f t="shared" si="34"/>
        <v>8.1632653061224497E-3</v>
      </c>
      <c r="L64" s="24">
        <v>3</v>
      </c>
      <c r="M64" s="11">
        <f t="shared" si="35"/>
        <v>1.9230769230769232E-2</v>
      </c>
      <c r="N64" s="24">
        <v>0</v>
      </c>
      <c r="O64" s="11">
        <f t="shared" si="36"/>
        <v>0</v>
      </c>
      <c r="P64" s="24">
        <v>1</v>
      </c>
      <c r="Q64" s="11">
        <f t="shared" si="37"/>
        <v>1.282051282051282E-2</v>
      </c>
      <c r="R64" s="29">
        <f t="shared" si="39"/>
        <v>6</v>
      </c>
      <c r="S64" s="11">
        <f t="shared" si="38"/>
        <v>4.2553191489361703E-3</v>
      </c>
    </row>
    <row r="65" spans="1:19" x14ac:dyDescent="0.25">
      <c r="A65" s="31" t="s">
        <v>29</v>
      </c>
      <c r="B65" s="24">
        <v>2</v>
      </c>
      <c r="C65" s="11">
        <f t="shared" si="30"/>
        <v>1.3422818791946308E-2</v>
      </c>
      <c r="D65" s="24">
        <v>35</v>
      </c>
      <c r="E65" s="11">
        <f t="shared" si="31"/>
        <v>0.13358778625954199</v>
      </c>
      <c r="F65" s="24">
        <v>8</v>
      </c>
      <c r="G65" s="11">
        <f t="shared" si="32"/>
        <v>6.1068702290076333E-2</v>
      </c>
      <c r="H65" s="24">
        <v>0</v>
      </c>
      <c r="I65" s="11">
        <f t="shared" si="33"/>
        <v>0</v>
      </c>
      <c r="J65" s="24">
        <v>49</v>
      </c>
      <c r="K65" s="11">
        <f t="shared" si="34"/>
        <v>0.2</v>
      </c>
      <c r="L65" s="24">
        <v>30</v>
      </c>
      <c r="M65" s="11">
        <f t="shared" si="35"/>
        <v>0.19230769230769232</v>
      </c>
      <c r="N65" s="24">
        <v>6</v>
      </c>
      <c r="O65" s="11">
        <f t="shared" si="36"/>
        <v>3.7499999999999999E-2</v>
      </c>
      <c r="P65" s="24">
        <v>7</v>
      </c>
      <c r="Q65" s="11">
        <f t="shared" si="37"/>
        <v>8.9743589743589744E-2</v>
      </c>
      <c r="R65" s="29">
        <f t="shared" si="39"/>
        <v>137</v>
      </c>
      <c r="S65" s="11">
        <f t="shared" si="38"/>
        <v>9.7163120567375888E-2</v>
      </c>
    </row>
    <row r="66" spans="1:19" x14ac:dyDescent="0.25">
      <c r="A66" s="31" t="s">
        <v>69</v>
      </c>
      <c r="B66" s="24">
        <v>0</v>
      </c>
      <c r="C66" s="11">
        <f t="shared" si="30"/>
        <v>0</v>
      </c>
      <c r="D66" s="24">
        <v>0</v>
      </c>
      <c r="E66" s="11">
        <f t="shared" si="31"/>
        <v>0</v>
      </c>
      <c r="F66" s="24">
        <v>1</v>
      </c>
      <c r="G66" s="11">
        <f t="shared" si="32"/>
        <v>7.6335877862595417E-3</v>
      </c>
      <c r="H66" s="24">
        <v>0</v>
      </c>
      <c r="I66" s="11">
        <f t="shared" si="33"/>
        <v>0</v>
      </c>
      <c r="J66" s="24">
        <v>0</v>
      </c>
      <c r="K66" s="11">
        <f t="shared" si="34"/>
        <v>0</v>
      </c>
      <c r="L66" s="24">
        <v>0</v>
      </c>
      <c r="M66" s="11">
        <f t="shared" si="35"/>
        <v>0</v>
      </c>
      <c r="N66" s="24">
        <v>0</v>
      </c>
      <c r="O66" s="11">
        <f t="shared" si="36"/>
        <v>0</v>
      </c>
      <c r="P66" s="24">
        <v>0</v>
      </c>
      <c r="Q66" s="11">
        <f t="shared" si="37"/>
        <v>0</v>
      </c>
      <c r="R66" s="29">
        <f t="shared" si="39"/>
        <v>1</v>
      </c>
      <c r="S66" s="11">
        <f t="shared" si="38"/>
        <v>7.0921985815602842E-4</v>
      </c>
    </row>
    <row r="67" spans="1:19" x14ac:dyDescent="0.25">
      <c r="A67" s="31" t="s">
        <v>70</v>
      </c>
      <c r="B67" s="24">
        <v>0</v>
      </c>
      <c r="C67" s="11">
        <f t="shared" si="30"/>
        <v>0</v>
      </c>
      <c r="D67" s="24">
        <v>0</v>
      </c>
      <c r="E67" s="11">
        <f t="shared" si="31"/>
        <v>0</v>
      </c>
      <c r="F67" s="24">
        <v>0</v>
      </c>
      <c r="G67" s="11">
        <f t="shared" si="32"/>
        <v>0</v>
      </c>
      <c r="H67" s="24">
        <v>0</v>
      </c>
      <c r="I67" s="11">
        <f t="shared" si="33"/>
        <v>0</v>
      </c>
      <c r="J67" s="24">
        <v>0</v>
      </c>
      <c r="K67" s="11">
        <f t="shared" si="34"/>
        <v>0</v>
      </c>
      <c r="L67" s="24">
        <v>5</v>
      </c>
      <c r="M67" s="11">
        <f t="shared" si="35"/>
        <v>3.2051282051282048E-2</v>
      </c>
      <c r="N67" s="24">
        <v>0</v>
      </c>
      <c r="O67" s="11">
        <f t="shared" si="36"/>
        <v>0</v>
      </c>
      <c r="P67" s="24">
        <v>0</v>
      </c>
      <c r="Q67" s="11">
        <f t="shared" si="37"/>
        <v>0</v>
      </c>
      <c r="R67" s="29">
        <f t="shared" ref="R67" si="41">SUM(B67+D67+F67+H67+J67+L67+N67+P67)</f>
        <v>5</v>
      </c>
      <c r="S67" s="11">
        <f t="shared" si="38"/>
        <v>3.5460992907801418E-3</v>
      </c>
    </row>
    <row r="68" spans="1:19" x14ac:dyDescent="0.25">
      <c r="A68" s="31" t="s">
        <v>81</v>
      </c>
      <c r="B68" s="24">
        <v>39</v>
      </c>
      <c r="C68" s="11">
        <f t="shared" si="30"/>
        <v>0.26174496644295303</v>
      </c>
      <c r="D68" s="24">
        <v>18</v>
      </c>
      <c r="E68" s="11">
        <f t="shared" si="31"/>
        <v>6.8702290076335881E-2</v>
      </c>
      <c r="F68" s="24">
        <v>23</v>
      </c>
      <c r="G68" s="11">
        <f t="shared" si="32"/>
        <v>0.17557251908396945</v>
      </c>
      <c r="H68" s="24">
        <v>36</v>
      </c>
      <c r="I68" s="11">
        <f t="shared" si="33"/>
        <v>0.15720524017467249</v>
      </c>
      <c r="J68" s="24">
        <v>4</v>
      </c>
      <c r="K68" s="11">
        <f t="shared" si="34"/>
        <v>1.6326530612244899E-2</v>
      </c>
      <c r="L68" s="24">
        <v>2</v>
      </c>
      <c r="M68" s="11">
        <f t="shared" si="35"/>
        <v>1.282051282051282E-2</v>
      </c>
      <c r="N68" s="24">
        <v>10</v>
      </c>
      <c r="O68" s="11">
        <f t="shared" si="36"/>
        <v>6.25E-2</v>
      </c>
      <c r="P68" s="24">
        <v>2</v>
      </c>
      <c r="Q68" s="11">
        <f t="shared" si="37"/>
        <v>2.564102564102564E-2</v>
      </c>
      <c r="R68" s="29">
        <f t="shared" ref="R68" si="42">SUM(B68+D68+F68+H68+J68+L68+N68+P68)</f>
        <v>134</v>
      </c>
      <c r="S68" s="11">
        <f t="shared" si="38"/>
        <v>9.50354609929078E-2</v>
      </c>
    </row>
    <row r="69" spans="1:19" x14ac:dyDescent="0.25">
      <c r="A69" s="28" t="s">
        <v>3</v>
      </c>
      <c r="B69" s="29">
        <f t="shared" ref="B69:S69" si="43">SUM(B51:B68)</f>
        <v>149</v>
      </c>
      <c r="C69" s="11">
        <f t="shared" si="43"/>
        <v>1</v>
      </c>
      <c r="D69" s="29">
        <f t="shared" si="43"/>
        <v>262</v>
      </c>
      <c r="E69" s="11">
        <f t="shared" si="43"/>
        <v>1</v>
      </c>
      <c r="F69" s="32">
        <f t="shared" si="43"/>
        <v>131</v>
      </c>
      <c r="G69" s="11">
        <f t="shared" si="43"/>
        <v>1</v>
      </c>
      <c r="H69" s="29">
        <f t="shared" si="43"/>
        <v>229</v>
      </c>
      <c r="I69" s="11">
        <f t="shared" si="43"/>
        <v>1</v>
      </c>
      <c r="J69" s="32">
        <f t="shared" si="43"/>
        <v>245</v>
      </c>
      <c r="K69" s="11">
        <f t="shared" si="43"/>
        <v>1</v>
      </c>
      <c r="L69" s="32">
        <f t="shared" si="43"/>
        <v>156</v>
      </c>
      <c r="M69" s="11">
        <f t="shared" si="43"/>
        <v>1</v>
      </c>
      <c r="N69" s="32">
        <f t="shared" si="43"/>
        <v>160</v>
      </c>
      <c r="O69" s="11">
        <f t="shared" si="43"/>
        <v>0.99999999999999989</v>
      </c>
      <c r="P69" s="32">
        <f t="shared" si="43"/>
        <v>78</v>
      </c>
      <c r="Q69" s="11">
        <f t="shared" si="43"/>
        <v>1</v>
      </c>
      <c r="R69" s="29">
        <f t="shared" si="43"/>
        <v>1410</v>
      </c>
      <c r="S69" s="11">
        <f t="shared" si="43"/>
        <v>0.99999999999999989</v>
      </c>
    </row>
    <row r="70" spans="1:19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5.75" x14ac:dyDescent="0.25">
      <c r="A73" s="2" t="s">
        <v>0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x14ac:dyDescent="0.25">
      <c r="A74" s="33" t="s">
        <v>30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</row>
    <row r="75" spans="1:19" x14ac:dyDescent="0.25">
      <c r="A75" s="3" t="s">
        <v>80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34" t="s">
        <v>31</v>
      </c>
      <c r="B76" s="35" t="s">
        <v>82</v>
      </c>
      <c r="C76" s="35"/>
      <c r="D76" s="35"/>
      <c r="E76" s="35"/>
      <c r="F76" s="35"/>
      <c r="G76" s="35"/>
      <c r="H76" s="35"/>
      <c r="I76" s="35"/>
      <c r="J76" s="35" t="s">
        <v>2</v>
      </c>
      <c r="K76" s="35"/>
      <c r="L76" s="35"/>
      <c r="M76" s="35"/>
      <c r="N76" s="35"/>
      <c r="O76" s="35"/>
      <c r="P76" s="35"/>
      <c r="Q76" s="35"/>
      <c r="R76" s="34" t="s">
        <v>3</v>
      </c>
      <c r="S76" s="34"/>
    </row>
    <row r="77" spans="1:19" x14ac:dyDescent="0.25">
      <c r="A77" s="34"/>
      <c r="B77" s="35" t="s">
        <v>4</v>
      </c>
      <c r="C77" s="35"/>
      <c r="D77" s="35" t="s">
        <v>5</v>
      </c>
      <c r="E77" s="35"/>
      <c r="F77" s="35" t="s">
        <v>6</v>
      </c>
      <c r="G77" s="35"/>
      <c r="H77" s="35" t="s">
        <v>7</v>
      </c>
      <c r="I77" s="35"/>
      <c r="J77" s="35" t="s">
        <v>8</v>
      </c>
      <c r="K77" s="35"/>
      <c r="L77" s="35" t="s">
        <v>9</v>
      </c>
      <c r="M77" s="35"/>
      <c r="N77" s="35" t="s">
        <v>10</v>
      </c>
      <c r="O77" s="35"/>
      <c r="P77" s="35" t="s">
        <v>11</v>
      </c>
      <c r="Q77" s="35"/>
      <c r="R77" s="34"/>
      <c r="S77" s="34"/>
    </row>
    <row r="78" spans="1:19" x14ac:dyDescent="0.25">
      <c r="A78" s="34"/>
      <c r="B78" s="36" t="s">
        <v>12</v>
      </c>
      <c r="C78" s="37" t="s">
        <v>13</v>
      </c>
      <c r="D78" s="36" t="s">
        <v>12</v>
      </c>
      <c r="E78" s="11" t="s">
        <v>13</v>
      </c>
      <c r="F78" s="36" t="s">
        <v>12</v>
      </c>
      <c r="G78" s="37" t="s">
        <v>13</v>
      </c>
      <c r="H78" s="36" t="s">
        <v>12</v>
      </c>
      <c r="I78" s="11" t="s">
        <v>13</v>
      </c>
      <c r="J78" s="36" t="s">
        <v>12</v>
      </c>
      <c r="K78" s="11" t="s">
        <v>13</v>
      </c>
      <c r="L78" s="36" t="s">
        <v>12</v>
      </c>
      <c r="M78" s="11" t="s">
        <v>13</v>
      </c>
      <c r="N78" s="36" t="s">
        <v>12</v>
      </c>
      <c r="O78" s="37" t="s">
        <v>13</v>
      </c>
      <c r="P78" s="36" t="s">
        <v>12</v>
      </c>
      <c r="Q78" s="11" t="s">
        <v>13</v>
      </c>
      <c r="R78" s="36" t="s">
        <v>12</v>
      </c>
      <c r="S78" s="37" t="s">
        <v>13</v>
      </c>
    </row>
    <row r="79" spans="1:19" x14ac:dyDescent="0.25">
      <c r="A79" s="38" t="s">
        <v>32</v>
      </c>
      <c r="B79" s="24">
        <v>2</v>
      </c>
      <c r="C79" s="11">
        <f>B79/$B$111</f>
        <v>1.3422818791946308E-2</v>
      </c>
      <c r="D79" s="24">
        <v>1</v>
      </c>
      <c r="E79" s="11">
        <f>D79/$D$111</f>
        <v>3.8167938931297708E-3</v>
      </c>
      <c r="F79" s="24">
        <v>0</v>
      </c>
      <c r="G79" s="11">
        <f t="shared" ref="G79:G111" si="44">F79/$F$111</f>
        <v>0</v>
      </c>
      <c r="H79" s="24">
        <v>11</v>
      </c>
      <c r="I79" s="11">
        <f t="shared" ref="I79:I111" si="45">H79/$H$111</f>
        <v>4.8034934497816595E-2</v>
      </c>
      <c r="J79" s="24">
        <v>0</v>
      </c>
      <c r="K79" s="11">
        <f t="shared" ref="K79:K111" si="46">J79/$J$111</f>
        <v>0</v>
      </c>
      <c r="L79" s="24">
        <v>0</v>
      </c>
      <c r="M79" s="11">
        <f t="shared" ref="M79:M111" si="47">L79/$L$111</f>
        <v>0</v>
      </c>
      <c r="N79" s="24">
        <v>0</v>
      </c>
      <c r="O79" s="11">
        <f t="shared" ref="O79:O111" si="48">N79/$N$111</f>
        <v>0</v>
      </c>
      <c r="P79" s="24">
        <v>0</v>
      </c>
      <c r="Q79" s="11">
        <f t="shared" ref="Q79:Q111" si="49">P79/$P$111</f>
        <v>0</v>
      </c>
      <c r="R79" s="36">
        <f>SUM(B79:Q79)</f>
        <v>14.065274547182893</v>
      </c>
      <c r="S79" s="11">
        <f>R79/$R$111</f>
        <v>9.9190934747411096E-3</v>
      </c>
    </row>
    <row r="80" spans="1:19" x14ac:dyDescent="0.25">
      <c r="A80" s="38" t="s">
        <v>33</v>
      </c>
      <c r="B80" s="24">
        <v>0</v>
      </c>
      <c r="C80" s="11">
        <f t="shared" ref="C80:C111" si="50">B80/$B$111</f>
        <v>0</v>
      </c>
      <c r="D80" s="24">
        <v>0</v>
      </c>
      <c r="E80" s="11">
        <f t="shared" ref="E80:E111" si="51">D80/$D$111</f>
        <v>0</v>
      </c>
      <c r="F80" s="24">
        <v>0</v>
      </c>
      <c r="G80" s="11">
        <f t="shared" si="44"/>
        <v>0</v>
      </c>
      <c r="H80" s="24">
        <v>2</v>
      </c>
      <c r="I80" s="11">
        <f t="shared" si="45"/>
        <v>8.7336244541484712E-3</v>
      </c>
      <c r="J80" s="24">
        <v>0</v>
      </c>
      <c r="K80" s="11">
        <f t="shared" si="46"/>
        <v>0</v>
      </c>
      <c r="L80" s="24">
        <v>36</v>
      </c>
      <c r="M80" s="11">
        <f t="shared" si="47"/>
        <v>0.23076923076923078</v>
      </c>
      <c r="N80" s="24">
        <v>0</v>
      </c>
      <c r="O80" s="11">
        <f t="shared" si="48"/>
        <v>0</v>
      </c>
      <c r="P80" s="24">
        <v>0</v>
      </c>
      <c r="Q80" s="11">
        <f t="shared" si="49"/>
        <v>0</v>
      </c>
      <c r="R80" s="36">
        <f t="shared" ref="R80:R111" si="52">SUM(B80:Q80)</f>
        <v>38.239502855223385</v>
      </c>
      <c r="S80" s="11">
        <f t="shared" ref="S80:S111" si="53">R80/$R$111</f>
        <v>2.6967209347830316E-2</v>
      </c>
    </row>
    <row r="81" spans="1:19" x14ac:dyDescent="0.25">
      <c r="A81" s="38" t="s">
        <v>34</v>
      </c>
      <c r="B81" s="24">
        <v>0</v>
      </c>
      <c r="C81" s="11">
        <f t="shared" si="50"/>
        <v>0</v>
      </c>
      <c r="D81" s="24">
        <v>0</v>
      </c>
      <c r="E81" s="11">
        <f t="shared" si="51"/>
        <v>0</v>
      </c>
      <c r="F81" s="24">
        <v>0</v>
      </c>
      <c r="G81" s="11">
        <f t="shared" si="44"/>
        <v>0</v>
      </c>
      <c r="H81" s="24">
        <v>1</v>
      </c>
      <c r="I81" s="11">
        <f t="shared" si="45"/>
        <v>4.3668122270742356E-3</v>
      </c>
      <c r="J81" s="24">
        <v>0</v>
      </c>
      <c r="K81" s="11">
        <f t="shared" si="46"/>
        <v>0</v>
      </c>
      <c r="L81" s="24">
        <v>120</v>
      </c>
      <c r="M81" s="11">
        <f t="shared" si="47"/>
        <v>0.76923076923076927</v>
      </c>
      <c r="N81" s="24">
        <v>0</v>
      </c>
      <c r="O81" s="11">
        <f t="shared" si="48"/>
        <v>0</v>
      </c>
      <c r="P81" s="24">
        <v>0</v>
      </c>
      <c r="Q81" s="11">
        <f t="shared" si="49"/>
        <v>0</v>
      </c>
      <c r="R81" s="36">
        <f t="shared" si="52"/>
        <v>121.77359758145785</v>
      </c>
      <c r="S81" s="11">
        <f t="shared" si="53"/>
        <v>8.587700816745969E-2</v>
      </c>
    </row>
    <row r="82" spans="1:19" x14ac:dyDescent="0.25">
      <c r="A82" s="38" t="s">
        <v>65</v>
      </c>
      <c r="B82" s="24">
        <v>133</v>
      </c>
      <c r="C82" s="11">
        <f t="shared" si="50"/>
        <v>0.89261744966442957</v>
      </c>
      <c r="D82" s="24">
        <v>236</v>
      </c>
      <c r="E82" s="11">
        <f t="shared" si="51"/>
        <v>0.9007633587786259</v>
      </c>
      <c r="F82" s="24">
        <v>119</v>
      </c>
      <c r="G82" s="11">
        <f t="shared" si="44"/>
        <v>0.90839694656488545</v>
      </c>
      <c r="H82" s="24">
        <v>209</v>
      </c>
      <c r="I82" s="11">
        <f t="shared" si="45"/>
        <v>0.9126637554585153</v>
      </c>
      <c r="J82" s="24">
        <v>0</v>
      </c>
      <c r="K82" s="11">
        <f t="shared" si="46"/>
        <v>0</v>
      </c>
      <c r="L82" s="24">
        <v>0</v>
      </c>
      <c r="M82" s="11">
        <f t="shared" si="47"/>
        <v>0</v>
      </c>
      <c r="N82" s="24">
        <v>0</v>
      </c>
      <c r="O82" s="11">
        <f t="shared" si="48"/>
        <v>0</v>
      </c>
      <c r="P82" s="24">
        <v>0</v>
      </c>
      <c r="Q82" s="11">
        <f t="shared" si="49"/>
        <v>0</v>
      </c>
      <c r="R82" s="36">
        <f t="shared" si="52"/>
        <v>700.61444151046646</v>
      </c>
      <c r="S82" s="11">
        <f t="shared" si="53"/>
        <v>0.49408634803276902</v>
      </c>
    </row>
    <row r="83" spans="1:19" x14ac:dyDescent="0.25">
      <c r="A83" s="38" t="s">
        <v>35</v>
      </c>
      <c r="B83" s="24">
        <v>0</v>
      </c>
      <c r="C83" s="11">
        <f t="shared" si="50"/>
        <v>0</v>
      </c>
      <c r="D83" s="24">
        <v>0</v>
      </c>
      <c r="E83" s="11">
        <f t="shared" si="51"/>
        <v>0</v>
      </c>
      <c r="F83" s="24">
        <v>2</v>
      </c>
      <c r="G83" s="11">
        <f t="shared" si="44"/>
        <v>1.5267175572519083E-2</v>
      </c>
      <c r="H83" s="24">
        <v>0</v>
      </c>
      <c r="I83" s="11">
        <f t="shared" si="45"/>
        <v>0</v>
      </c>
      <c r="J83" s="24">
        <v>0</v>
      </c>
      <c r="K83" s="11">
        <f t="shared" si="46"/>
        <v>0</v>
      </c>
      <c r="L83" s="24">
        <v>0</v>
      </c>
      <c r="M83" s="11">
        <f t="shared" si="47"/>
        <v>0</v>
      </c>
      <c r="N83" s="24">
        <v>0</v>
      </c>
      <c r="O83" s="11">
        <f t="shared" si="48"/>
        <v>0</v>
      </c>
      <c r="P83" s="24">
        <v>0</v>
      </c>
      <c r="Q83" s="11">
        <f t="shared" si="49"/>
        <v>0</v>
      </c>
      <c r="R83" s="36">
        <f t="shared" si="52"/>
        <v>2.0152671755725189</v>
      </c>
      <c r="S83" s="11">
        <f t="shared" si="53"/>
        <v>1.4212039319975451E-3</v>
      </c>
    </row>
    <row r="84" spans="1:19" x14ac:dyDescent="0.25">
      <c r="A84" s="38" t="s">
        <v>36</v>
      </c>
      <c r="B84" s="24">
        <v>0</v>
      </c>
      <c r="C84" s="11">
        <f t="shared" si="50"/>
        <v>0</v>
      </c>
      <c r="D84" s="24">
        <v>0</v>
      </c>
      <c r="E84" s="11">
        <f t="shared" si="51"/>
        <v>0</v>
      </c>
      <c r="F84" s="24">
        <v>0</v>
      </c>
      <c r="G84" s="11">
        <f t="shared" si="44"/>
        <v>0</v>
      </c>
      <c r="H84" s="24">
        <v>0</v>
      </c>
      <c r="I84" s="11">
        <f t="shared" si="45"/>
        <v>0</v>
      </c>
      <c r="J84" s="24">
        <v>0</v>
      </c>
      <c r="K84" s="11">
        <f t="shared" si="46"/>
        <v>0</v>
      </c>
      <c r="L84" s="24">
        <v>0</v>
      </c>
      <c r="M84" s="11">
        <f t="shared" si="47"/>
        <v>0</v>
      </c>
      <c r="N84" s="24">
        <v>74</v>
      </c>
      <c r="O84" s="11">
        <f t="shared" si="48"/>
        <v>0.46250000000000002</v>
      </c>
      <c r="P84" s="24">
        <v>0</v>
      </c>
      <c r="Q84" s="11">
        <f t="shared" si="49"/>
        <v>0</v>
      </c>
      <c r="R84" s="36">
        <f t="shared" si="52"/>
        <v>74.462500000000006</v>
      </c>
      <c r="S84" s="11">
        <f t="shared" si="53"/>
        <v>5.2512341325811007E-2</v>
      </c>
    </row>
    <row r="85" spans="1:19" x14ac:dyDescent="0.25">
      <c r="A85" s="38" t="s">
        <v>38</v>
      </c>
      <c r="B85" s="24">
        <v>0</v>
      </c>
      <c r="C85" s="11">
        <f t="shared" si="50"/>
        <v>0</v>
      </c>
      <c r="D85" s="24">
        <v>0</v>
      </c>
      <c r="E85" s="11">
        <f t="shared" si="51"/>
        <v>0</v>
      </c>
      <c r="F85" s="24">
        <v>0</v>
      </c>
      <c r="G85" s="11">
        <f t="shared" si="44"/>
        <v>0</v>
      </c>
      <c r="H85" s="24">
        <v>0</v>
      </c>
      <c r="I85" s="11">
        <f t="shared" si="45"/>
        <v>0</v>
      </c>
      <c r="J85" s="24">
        <v>0</v>
      </c>
      <c r="K85" s="11">
        <f t="shared" si="46"/>
        <v>0</v>
      </c>
      <c r="L85" s="24">
        <v>0</v>
      </c>
      <c r="M85" s="11">
        <f t="shared" si="47"/>
        <v>0</v>
      </c>
      <c r="N85" s="24">
        <v>0</v>
      </c>
      <c r="O85" s="11">
        <f t="shared" si="48"/>
        <v>0</v>
      </c>
      <c r="P85" s="24">
        <v>8</v>
      </c>
      <c r="Q85" s="11">
        <f t="shared" si="49"/>
        <v>0.10256410256410256</v>
      </c>
      <c r="R85" s="36">
        <f t="shared" si="52"/>
        <v>8.1025641025641022</v>
      </c>
      <c r="S85" s="11">
        <f t="shared" si="53"/>
        <v>5.7140790568153046E-3</v>
      </c>
    </row>
    <row r="86" spans="1:19" x14ac:dyDescent="0.25">
      <c r="A86" s="38" t="s">
        <v>37</v>
      </c>
      <c r="B86" s="24">
        <v>0</v>
      </c>
      <c r="C86" s="11">
        <f t="shared" si="50"/>
        <v>0</v>
      </c>
      <c r="D86" s="24">
        <v>0</v>
      </c>
      <c r="E86" s="11">
        <f t="shared" si="51"/>
        <v>0</v>
      </c>
      <c r="F86" s="24">
        <v>0</v>
      </c>
      <c r="G86" s="11">
        <f t="shared" si="44"/>
        <v>0</v>
      </c>
      <c r="H86" s="24">
        <v>1</v>
      </c>
      <c r="I86" s="11">
        <f t="shared" si="45"/>
        <v>4.3668122270742356E-3</v>
      </c>
      <c r="J86" s="24">
        <v>0</v>
      </c>
      <c r="K86" s="11">
        <f t="shared" si="46"/>
        <v>0</v>
      </c>
      <c r="L86" s="24">
        <v>0</v>
      </c>
      <c r="M86" s="11">
        <f t="shared" si="47"/>
        <v>0</v>
      </c>
      <c r="N86" s="24">
        <v>0</v>
      </c>
      <c r="O86" s="11">
        <f t="shared" si="48"/>
        <v>0</v>
      </c>
      <c r="P86" s="24">
        <v>0</v>
      </c>
      <c r="Q86" s="11">
        <f t="shared" si="49"/>
        <v>0</v>
      </c>
      <c r="R86" s="36">
        <f t="shared" si="52"/>
        <v>1.0043668122270741</v>
      </c>
      <c r="S86" s="11">
        <f t="shared" si="53"/>
        <v>7.0829817505435415E-4</v>
      </c>
    </row>
    <row r="87" spans="1:19" x14ac:dyDescent="0.25">
      <c r="A87" s="38" t="s">
        <v>39</v>
      </c>
      <c r="B87" s="24">
        <v>1</v>
      </c>
      <c r="C87" s="11">
        <f t="shared" si="50"/>
        <v>6.7114093959731542E-3</v>
      </c>
      <c r="D87" s="24">
        <v>4</v>
      </c>
      <c r="E87" s="11">
        <f t="shared" si="51"/>
        <v>1.5267175572519083E-2</v>
      </c>
      <c r="F87" s="24">
        <v>0</v>
      </c>
      <c r="G87" s="11">
        <f t="shared" si="44"/>
        <v>0</v>
      </c>
      <c r="H87" s="24">
        <v>0</v>
      </c>
      <c r="I87" s="11">
        <f t="shared" si="45"/>
        <v>0</v>
      </c>
      <c r="J87" s="24">
        <v>0</v>
      </c>
      <c r="K87" s="11">
        <f t="shared" si="46"/>
        <v>0</v>
      </c>
      <c r="L87" s="24">
        <v>0</v>
      </c>
      <c r="M87" s="11">
        <f t="shared" si="47"/>
        <v>0</v>
      </c>
      <c r="N87" s="24">
        <v>0</v>
      </c>
      <c r="O87" s="11">
        <f t="shared" si="48"/>
        <v>0</v>
      </c>
      <c r="P87" s="24">
        <v>0</v>
      </c>
      <c r="Q87" s="11">
        <f t="shared" si="49"/>
        <v>0</v>
      </c>
      <c r="R87" s="36">
        <f t="shared" si="52"/>
        <v>5.0219785849684921</v>
      </c>
      <c r="S87" s="11">
        <f t="shared" si="53"/>
        <v>3.5415927961695995E-3</v>
      </c>
    </row>
    <row r="88" spans="1:19" x14ac:dyDescent="0.25">
      <c r="A88" s="38" t="s">
        <v>61</v>
      </c>
      <c r="B88" s="24">
        <v>0</v>
      </c>
      <c r="C88" s="11">
        <f t="shared" si="50"/>
        <v>0</v>
      </c>
      <c r="D88" s="24">
        <v>0</v>
      </c>
      <c r="E88" s="11">
        <f t="shared" si="51"/>
        <v>0</v>
      </c>
      <c r="F88" s="24">
        <v>0</v>
      </c>
      <c r="G88" s="11">
        <f t="shared" si="44"/>
        <v>0</v>
      </c>
      <c r="H88" s="24">
        <v>0</v>
      </c>
      <c r="I88" s="11">
        <f t="shared" si="45"/>
        <v>0</v>
      </c>
      <c r="J88" s="24">
        <v>0</v>
      </c>
      <c r="K88" s="11">
        <f t="shared" si="46"/>
        <v>0</v>
      </c>
      <c r="L88" s="24">
        <v>0</v>
      </c>
      <c r="M88" s="11">
        <f t="shared" si="47"/>
        <v>0</v>
      </c>
      <c r="N88" s="24">
        <v>0</v>
      </c>
      <c r="O88" s="11">
        <f t="shared" si="48"/>
        <v>0</v>
      </c>
      <c r="P88" s="24">
        <v>0</v>
      </c>
      <c r="Q88" s="11">
        <f t="shared" si="49"/>
        <v>0</v>
      </c>
      <c r="R88" s="36">
        <f t="shared" si="52"/>
        <v>0</v>
      </c>
      <c r="S88" s="11">
        <f t="shared" si="53"/>
        <v>0</v>
      </c>
    </row>
    <row r="89" spans="1:19" x14ac:dyDescent="0.25">
      <c r="A89" s="38" t="s">
        <v>44</v>
      </c>
      <c r="B89" s="24">
        <v>0</v>
      </c>
      <c r="C89" s="11">
        <f t="shared" si="50"/>
        <v>0</v>
      </c>
      <c r="D89" s="24">
        <v>0</v>
      </c>
      <c r="E89" s="11">
        <f t="shared" si="51"/>
        <v>0</v>
      </c>
      <c r="F89" s="24">
        <v>0</v>
      </c>
      <c r="G89" s="11">
        <f t="shared" si="44"/>
        <v>0</v>
      </c>
      <c r="H89" s="24">
        <v>0</v>
      </c>
      <c r="I89" s="11">
        <f t="shared" si="45"/>
        <v>0</v>
      </c>
      <c r="J89" s="24">
        <v>0</v>
      </c>
      <c r="K89" s="11">
        <f t="shared" si="46"/>
        <v>0</v>
      </c>
      <c r="L89" s="24">
        <v>0</v>
      </c>
      <c r="M89" s="11">
        <f t="shared" si="47"/>
        <v>0</v>
      </c>
      <c r="N89" s="24">
        <v>11</v>
      </c>
      <c r="O89" s="11">
        <f t="shared" si="48"/>
        <v>6.8750000000000006E-2</v>
      </c>
      <c r="P89" s="24">
        <v>0</v>
      </c>
      <c r="Q89" s="11">
        <f t="shared" si="49"/>
        <v>0</v>
      </c>
      <c r="R89" s="36">
        <f t="shared" si="52"/>
        <v>11.06875</v>
      </c>
      <c r="S89" s="11">
        <f t="shared" si="53"/>
        <v>7.8058885754583914E-3</v>
      </c>
    </row>
    <row r="90" spans="1:19" x14ac:dyDescent="0.25">
      <c r="A90" s="38" t="s">
        <v>40</v>
      </c>
      <c r="B90" s="24">
        <v>0</v>
      </c>
      <c r="C90" s="11">
        <f t="shared" si="50"/>
        <v>0</v>
      </c>
      <c r="D90" s="24">
        <v>0</v>
      </c>
      <c r="E90" s="11">
        <f t="shared" si="51"/>
        <v>0</v>
      </c>
      <c r="F90" s="24">
        <v>1</v>
      </c>
      <c r="G90" s="11">
        <f t="shared" si="44"/>
        <v>7.6335877862595417E-3</v>
      </c>
      <c r="H90" s="24">
        <v>0</v>
      </c>
      <c r="I90" s="11">
        <f t="shared" si="45"/>
        <v>0</v>
      </c>
      <c r="J90" s="24">
        <v>0</v>
      </c>
      <c r="K90" s="11">
        <f t="shared" si="46"/>
        <v>0</v>
      </c>
      <c r="L90" s="24">
        <v>0</v>
      </c>
      <c r="M90" s="11">
        <f t="shared" si="47"/>
        <v>0</v>
      </c>
      <c r="N90" s="24">
        <v>0</v>
      </c>
      <c r="O90" s="11">
        <f t="shared" si="48"/>
        <v>0</v>
      </c>
      <c r="P90" s="24">
        <v>0</v>
      </c>
      <c r="Q90" s="11">
        <f t="shared" si="49"/>
        <v>0</v>
      </c>
      <c r="R90" s="36">
        <f t="shared" si="52"/>
        <v>1.0076335877862594</v>
      </c>
      <c r="S90" s="11">
        <f t="shared" si="53"/>
        <v>7.1060196599877256E-4</v>
      </c>
    </row>
    <row r="91" spans="1:19" x14ac:dyDescent="0.25">
      <c r="A91" s="38" t="s">
        <v>41</v>
      </c>
      <c r="B91" s="24">
        <v>0</v>
      </c>
      <c r="C91" s="11">
        <f t="shared" si="50"/>
        <v>0</v>
      </c>
      <c r="D91" s="24">
        <v>0</v>
      </c>
      <c r="E91" s="11">
        <f t="shared" si="51"/>
        <v>0</v>
      </c>
      <c r="F91" s="24">
        <v>0</v>
      </c>
      <c r="G91" s="11">
        <f t="shared" si="44"/>
        <v>0</v>
      </c>
      <c r="H91" s="24">
        <v>0</v>
      </c>
      <c r="I91" s="11">
        <f t="shared" si="45"/>
        <v>0</v>
      </c>
      <c r="J91" s="24">
        <v>0</v>
      </c>
      <c r="K91" s="11">
        <f t="shared" si="46"/>
        <v>0</v>
      </c>
      <c r="L91" s="24">
        <v>0</v>
      </c>
      <c r="M91" s="11">
        <f t="shared" si="47"/>
        <v>0</v>
      </c>
      <c r="N91" s="24">
        <v>0</v>
      </c>
      <c r="O91" s="11">
        <f t="shared" si="48"/>
        <v>0</v>
      </c>
      <c r="P91" s="24">
        <v>21</v>
      </c>
      <c r="Q91" s="11">
        <f t="shared" si="49"/>
        <v>0.26923076923076922</v>
      </c>
      <c r="R91" s="36">
        <f t="shared" si="52"/>
        <v>21.26923076923077</v>
      </c>
      <c r="S91" s="11">
        <f t="shared" si="53"/>
        <v>1.4999457524140176E-2</v>
      </c>
    </row>
    <row r="92" spans="1:19" x14ac:dyDescent="0.25">
      <c r="A92" s="38" t="s">
        <v>42</v>
      </c>
      <c r="B92" s="24">
        <v>5</v>
      </c>
      <c r="C92" s="11">
        <f t="shared" si="50"/>
        <v>3.3557046979865772E-2</v>
      </c>
      <c r="D92" s="24">
        <v>0</v>
      </c>
      <c r="E92" s="11">
        <f t="shared" si="51"/>
        <v>0</v>
      </c>
      <c r="F92" s="24">
        <v>0</v>
      </c>
      <c r="G92" s="11">
        <f t="shared" si="44"/>
        <v>0</v>
      </c>
      <c r="H92" s="24">
        <v>0</v>
      </c>
      <c r="I92" s="11">
        <f t="shared" si="45"/>
        <v>0</v>
      </c>
      <c r="J92" s="24">
        <v>0</v>
      </c>
      <c r="K92" s="11">
        <f t="shared" si="46"/>
        <v>0</v>
      </c>
      <c r="L92" s="24">
        <v>0</v>
      </c>
      <c r="M92" s="11">
        <f t="shared" si="47"/>
        <v>0</v>
      </c>
      <c r="N92" s="24">
        <v>0</v>
      </c>
      <c r="O92" s="11">
        <f t="shared" si="48"/>
        <v>0</v>
      </c>
      <c r="P92" s="24">
        <v>47</v>
      </c>
      <c r="Q92" s="11">
        <f t="shared" si="49"/>
        <v>0.60256410256410253</v>
      </c>
      <c r="R92" s="36">
        <f t="shared" si="52"/>
        <v>52.636121149543968</v>
      </c>
      <c r="S92" s="11">
        <f t="shared" si="53"/>
        <v>3.71199726019351E-2</v>
      </c>
    </row>
    <row r="93" spans="1:19" x14ac:dyDescent="0.25">
      <c r="A93" s="38" t="s">
        <v>43</v>
      </c>
      <c r="B93" s="24">
        <v>0</v>
      </c>
      <c r="C93" s="11">
        <f t="shared" si="50"/>
        <v>0</v>
      </c>
      <c r="D93" s="24">
        <v>5</v>
      </c>
      <c r="E93" s="11">
        <f t="shared" si="51"/>
        <v>1.9083969465648856E-2</v>
      </c>
      <c r="F93" s="24">
        <v>0</v>
      </c>
      <c r="G93" s="11">
        <f t="shared" si="44"/>
        <v>0</v>
      </c>
      <c r="H93" s="24">
        <v>1</v>
      </c>
      <c r="I93" s="11">
        <f t="shared" si="45"/>
        <v>4.3668122270742356E-3</v>
      </c>
      <c r="J93" s="24">
        <v>3</v>
      </c>
      <c r="K93" s="11">
        <f t="shared" si="46"/>
        <v>1.2244897959183673E-2</v>
      </c>
      <c r="L93" s="24">
        <v>0</v>
      </c>
      <c r="M93" s="11">
        <f t="shared" si="47"/>
        <v>0</v>
      </c>
      <c r="N93" s="24">
        <v>0</v>
      </c>
      <c r="O93" s="11">
        <f t="shared" si="48"/>
        <v>0</v>
      </c>
      <c r="P93" s="24">
        <v>0</v>
      </c>
      <c r="Q93" s="11">
        <f t="shared" si="49"/>
        <v>0</v>
      </c>
      <c r="R93" s="36">
        <f t="shared" si="52"/>
        <v>9.0356956796519068</v>
      </c>
      <c r="S93" s="11">
        <f t="shared" si="53"/>
        <v>6.3721408178081147E-3</v>
      </c>
    </row>
    <row r="94" spans="1:19" x14ac:dyDescent="0.25">
      <c r="A94" s="38" t="s">
        <v>45</v>
      </c>
      <c r="B94" s="24">
        <v>0</v>
      </c>
      <c r="C94" s="11">
        <f t="shared" si="50"/>
        <v>0</v>
      </c>
      <c r="D94" s="24">
        <v>2</v>
      </c>
      <c r="E94" s="11">
        <f t="shared" si="51"/>
        <v>7.6335877862595417E-3</v>
      </c>
      <c r="F94" s="24">
        <v>0</v>
      </c>
      <c r="G94" s="11">
        <f t="shared" si="44"/>
        <v>0</v>
      </c>
      <c r="H94" s="24">
        <v>0</v>
      </c>
      <c r="I94" s="11">
        <f t="shared" si="45"/>
        <v>0</v>
      </c>
      <c r="J94" s="24">
        <v>0</v>
      </c>
      <c r="K94" s="11">
        <f t="shared" si="46"/>
        <v>0</v>
      </c>
      <c r="L94" s="24">
        <v>0</v>
      </c>
      <c r="M94" s="11">
        <f t="shared" si="47"/>
        <v>0</v>
      </c>
      <c r="N94" s="24">
        <v>1</v>
      </c>
      <c r="O94" s="11">
        <f t="shared" si="48"/>
        <v>6.2500000000000003E-3</v>
      </c>
      <c r="P94" s="24">
        <v>0</v>
      </c>
      <c r="Q94" s="11">
        <f t="shared" si="49"/>
        <v>0</v>
      </c>
      <c r="R94" s="36">
        <f t="shared" si="52"/>
        <v>3.0138835877862595</v>
      </c>
      <c r="S94" s="11">
        <f t="shared" si="53"/>
        <v>2.1254468179028626E-3</v>
      </c>
    </row>
    <row r="95" spans="1:19" x14ac:dyDescent="0.25">
      <c r="A95" s="38" t="s">
        <v>59</v>
      </c>
      <c r="B95" s="24">
        <v>0</v>
      </c>
      <c r="C95" s="11">
        <f t="shared" si="50"/>
        <v>0</v>
      </c>
      <c r="D95" s="24">
        <v>0</v>
      </c>
      <c r="E95" s="11">
        <f t="shared" si="51"/>
        <v>0</v>
      </c>
      <c r="F95" s="24">
        <v>0</v>
      </c>
      <c r="G95" s="11">
        <f t="shared" si="44"/>
        <v>0</v>
      </c>
      <c r="H95" s="24">
        <v>2</v>
      </c>
      <c r="I95" s="11">
        <f t="shared" si="45"/>
        <v>8.7336244541484712E-3</v>
      </c>
      <c r="J95" s="24">
        <v>0</v>
      </c>
      <c r="K95" s="11">
        <f t="shared" si="46"/>
        <v>0</v>
      </c>
      <c r="L95" s="24">
        <v>0</v>
      </c>
      <c r="M95" s="11">
        <f t="shared" si="47"/>
        <v>0</v>
      </c>
      <c r="N95" s="24">
        <v>0</v>
      </c>
      <c r="O95" s="11">
        <f t="shared" si="48"/>
        <v>0</v>
      </c>
      <c r="P95" s="24">
        <v>0</v>
      </c>
      <c r="Q95" s="11">
        <f t="shared" si="49"/>
        <v>0</v>
      </c>
      <c r="R95" s="36">
        <f t="shared" si="52"/>
        <v>2.0087336244541483</v>
      </c>
      <c r="S95" s="11">
        <f t="shared" si="53"/>
        <v>1.4165963501087083E-3</v>
      </c>
    </row>
    <row r="96" spans="1:19" x14ac:dyDescent="0.25">
      <c r="A96" s="38" t="s">
        <v>46</v>
      </c>
      <c r="B96" s="24">
        <v>0</v>
      </c>
      <c r="C96" s="11">
        <f t="shared" si="50"/>
        <v>0</v>
      </c>
      <c r="D96" s="24">
        <v>0</v>
      </c>
      <c r="E96" s="11">
        <f t="shared" si="51"/>
        <v>0</v>
      </c>
      <c r="F96" s="24">
        <v>0</v>
      </c>
      <c r="G96" s="11">
        <f t="shared" si="44"/>
        <v>0</v>
      </c>
      <c r="H96" s="24">
        <v>0</v>
      </c>
      <c r="I96" s="11">
        <f t="shared" si="45"/>
        <v>0</v>
      </c>
      <c r="J96" s="24">
        <v>0</v>
      </c>
      <c r="K96" s="11">
        <f t="shared" si="46"/>
        <v>0</v>
      </c>
      <c r="L96" s="24">
        <v>0</v>
      </c>
      <c r="M96" s="11">
        <f t="shared" si="47"/>
        <v>0</v>
      </c>
      <c r="N96" s="24">
        <v>0</v>
      </c>
      <c r="O96" s="11">
        <f t="shared" si="48"/>
        <v>0</v>
      </c>
      <c r="P96" s="24">
        <v>0</v>
      </c>
      <c r="Q96" s="11">
        <f t="shared" si="49"/>
        <v>0</v>
      </c>
      <c r="R96" s="36">
        <f t="shared" si="52"/>
        <v>0</v>
      </c>
      <c r="S96" s="11">
        <f t="shared" si="53"/>
        <v>0</v>
      </c>
    </row>
    <row r="97" spans="1:19" x14ac:dyDescent="0.25">
      <c r="A97" s="38" t="s">
        <v>60</v>
      </c>
      <c r="B97" s="24">
        <v>1</v>
      </c>
      <c r="C97" s="11">
        <f t="shared" si="50"/>
        <v>6.7114093959731542E-3</v>
      </c>
      <c r="D97" s="24">
        <v>0</v>
      </c>
      <c r="E97" s="11">
        <f t="shared" si="51"/>
        <v>0</v>
      </c>
      <c r="F97" s="24">
        <v>0</v>
      </c>
      <c r="G97" s="11">
        <f t="shared" si="44"/>
        <v>0</v>
      </c>
      <c r="H97" s="24">
        <v>1</v>
      </c>
      <c r="I97" s="11">
        <f t="shared" si="45"/>
        <v>4.3668122270742356E-3</v>
      </c>
      <c r="J97" s="24">
        <v>0</v>
      </c>
      <c r="K97" s="11">
        <f t="shared" si="46"/>
        <v>0</v>
      </c>
      <c r="L97" s="24">
        <v>0</v>
      </c>
      <c r="M97" s="11">
        <f t="shared" si="47"/>
        <v>0</v>
      </c>
      <c r="N97" s="24">
        <v>0</v>
      </c>
      <c r="O97" s="11">
        <f t="shared" si="48"/>
        <v>0</v>
      </c>
      <c r="P97" s="24">
        <v>0</v>
      </c>
      <c r="Q97" s="11">
        <f t="shared" si="49"/>
        <v>0</v>
      </c>
      <c r="R97" s="36">
        <f t="shared" si="52"/>
        <v>2.0110782216230474</v>
      </c>
      <c r="S97" s="11">
        <f t="shared" si="53"/>
        <v>1.4182498036833904E-3</v>
      </c>
    </row>
    <row r="98" spans="1:19" x14ac:dyDescent="0.25">
      <c r="A98" s="38" t="s">
        <v>47</v>
      </c>
      <c r="B98" s="24">
        <v>0</v>
      </c>
      <c r="C98" s="11">
        <f t="shared" si="50"/>
        <v>0</v>
      </c>
      <c r="D98" s="24">
        <v>0</v>
      </c>
      <c r="E98" s="11">
        <f t="shared" si="51"/>
        <v>0</v>
      </c>
      <c r="F98" s="24">
        <v>0</v>
      </c>
      <c r="G98" s="11">
        <f t="shared" si="44"/>
        <v>0</v>
      </c>
      <c r="H98" s="24">
        <v>0</v>
      </c>
      <c r="I98" s="11">
        <f t="shared" si="45"/>
        <v>0</v>
      </c>
      <c r="J98" s="24">
        <v>0</v>
      </c>
      <c r="K98" s="11">
        <f t="shared" si="46"/>
        <v>0</v>
      </c>
      <c r="L98" s="24">
        <v>0</v>
      </c>
      <c r="M98" s="11">
        <f t="shared" si="47"/>
        <v>0</v>
      </c>
      <c r="N98" s="24">
        <v>0</v>
      </c>
      <c r="O98" s="11">
        <f t="shared" si="48"/>
        <v>0</v>
      </c>
      <c r="P98" s="24">
        <v>0</v>
      </c>
      <c r="Q98" s="11">
        <f t="shared" si="49"/>
        <v>0</v>
      </c>
      <c r="R98" s="36">
        <f t="shared" si="52"/>
        <v>0</v>
      </c>
      <c r="S98" s="11">
        <f t="shared" si="53"/>
        <v>0</v>
      </c>
    </row>
    <row r="99" spans="1:19" x14ac:dyDescent="0.25">
      <c r="A99" s="38" t="s">
        <v>48</v>
      </c>
      <c r="B99" s="24">
        <v>0</v>
      </c>
      <c r="C99" s="11">
        <f t="shared" si="50"/>
        <v>0</v>
      </c>
      <c r="D99" s="24">
        <v>0</v>
      </c>
      <c r="E99" s="11">
        <f t="shared" si="51"/>
        <v>0</v>
      </c>
      <c r="F99" s="24">
        <v>0</v>
      </c>
      <c r="G99" s="11">
        <f t="shared" si="44"/>
        <v>0</v>
      </c>
      <c r="H99" s="24">
        <v>0</v>
      </c>
      <c r="I99" s="11">
        <f t="shared" si="45"/>
        <v>0</v>
      </c>
      <c r="J99" s="24">
        <v>0</v>
      </c>
      <c r="K99" s="11">
        <f t="shared" si="46"/>
        <v>0</v>
      </c>
      <c r="L99" s="24">
        <v>0</v>
      </c>
      <c r="M99" s="11">
        <f t="shared" si="47"/>
        <v>0</v>
      </c>
      <c r="N99" s="24">
        <v>0</v>
      </c>
      <c r="O99" s="11">
        <f t="shared" si="48"/>
        <v>0</v>
      </c>
      <c r="P99" s="24">
        <v>0</v>
      </c>
      <c r="Q99" s="11">
        <f t="shared" si="49"/>
        <v>0</v>
      </c>
      <c r="R99" s="36">
        <f t="shared" si="52"/>
        <v>0</v>
      </c>
      <c r="S99" s="11">
        <f t="shared" si="53"/>
        <v>0</v>
      </c>
    </row>
    <row r="100" spans="1:19" x14ac:dyDescent="0.25">
      <c r="A100" s="38" t="s">
        <v>49</v>
      </c>
      <c r="B100" s="24">
        <v>2</v>
      </c>
      <c r="C100" s="11">
        <f t="shared" si="50"/>
        <v>1.3422818791946308E-2</v>
      </c>
      <c r="D100" s="24">
        <v>1</v>
      </c>
      <c r="E100" s="11">
        <f t="shared" si="51"/>
        <v>3.8167938931297708E-3</v>
      </c>
      <c r="F100" s="24">
        <v>0</v>
      </c>
      <c r="G100" s="11">
        <f t="shared" si="44"/>
        <v>0</v>
      </c>
      <c r="H100" s="24">
        <v>0</v>
      </c>
      <c r="I100" s="11">
        <f t="shared" si="45"/>
        <v>0</v>
      </c>
      <c r="J100" s="24">
        <v>5</v>
      </c>
      <c r="K100" s="11">
        <f t="shared" si="46"/>
        <v>2.0408163265306121E-2</v>
      </c>
      <c r="L100" s="24">
        <v>0</v>
      </c>
      <c r="M100" s="11">
        <f t="shared" si="47"/>
        <v>0</v>
      </c>
      <c r="N100" s="24">
        <v>0</v>
      </c>
      <c r="O100" s="11">
        <f t="shared" si="48"/>
        <v>0</v>
      </c>
      <c r="P100" s="24">
        <v>0</v>
      </c>
      <c r="Q100" s="11">
        <f t="shared" si="49"/>
        <v>0</v>
      </c>
      <c r="R100" s="36">
        <f t="shared" si="52"/>
        <v>8.0376477759503828</v>
      </c>
      <c r="S100" s="11">
        <f t="shared" si="53"/>
        <v>5.6682988546899737E-3</v>
      </c>
    </row>
    <row r="101" spans="1:19" x14ac:dyDescent="0.25">
      <c r="A101" s="38" t="s">
        <v>50</v>
      </c>
      <c r="B101" s="24">
        <v>0</v>
      </c>
      <c r="C101" s="11">
        <f t="shared" si="50"/>
        <v>0</v>
      </c>
      <c r="D101" s="24">
        <v>0</v>
      </c>
      <c r="E101" s="11">
        <f t="shared" si="51"/>
        <v>0</v>
      </c>
      <c r="F101" s="24">
        <v>0</v>
      </c>
      <c r="G101" s="11">
        <f t="shared" si="44"/>
        <v>0</v>
      </c>
      <c r="H101" s="24">
        <v>0</v>
      </c>
      <c r="I101" s="11">
        <f t="shared" si="45"/>
        <v>0</v>
      </c>
      <c r="J101" s="24">
        <v>0</v>
      </c>
      <c r="K101" s="11">
        <f t="shared" si="46"/>
        <v>0</v>
      </c>
      <c r="L101" s="24">
        <v>0</v>
      </c>
      <c r="M101" s="11">
        <f t="shared" si="47"/>
        <v>0</v>
      </c>
      <c r="N101" s="24">
        <v>0</v>
      </c>
      <c r="O101" s="11">
        <f t="shared" si="48"/>
        <v>0</v>
      </c>
      <c r="P101" s="24">
        <v>0</v>
      </c>
      <c r="Q101" s="11">
        <f t="shared" si="49"/>
        <v>0</v>
      </c>
      <c r="R101" s="36">
        <f t="shared" si="52"/>
        <v>0</v>
      </c>
      <c r="S101" s="11">
        <f t="shared" si="53"/>
        <v>0</v>
      </c>
    </row>
    <row r="102" spans="1:19" x14ac:dyDescent="0.25">
      <c r="A102" s="38" t="s">
        <v>51</v>
      </c>
      <c r="B102" s="24">
        <v>0</v>
      </c>
      <c r="C102" s="11">
        <f t="shared" si="50"/>
        <v>0</v>
      </c>
      <c r="D102" s="24">
        <v>0</v>
      </c>
      <c r="E102" s="11">
        <f t="shared" si="51"/>
        <v>0</v>
      </c>
      <c r="F102" s="24">
        <v>0</v>
      </c>
      <c r="G102" s="11">
        <f t="shared" si="44"/>
        <v>0</v>
      </c>
      <c r="H102" s="24">
        <v>0</v>
      </c>
      <c r="I102" s="11">
        <f t="shared" si="45"/>
        <v>0</v>
      </c>
      <c r="J102" s="24">
        <v>0</v>
      </c>
      <c r="K102" s="11">
        <f t="shared" si="46"/>
        <v>0</v>
      </c>
      <c r="L102" s="24">
        <v>0</v>
      </c>
      <c r="M102" s="11">
        <f t="shared" si="47"/>
        <v>0</v>
      </c>
      <c r="N102" s="24">
        <v>31</v>
      </c>
      <c r="O102" s="11">
        <f t="shared" si="48"/>
        <v>0.19375000000000001</v>
      </c>
      <c r="P102" s="24">
        <v>0</v>
      </c>
      <c r="Q102" s="11">
        <f t="shared" si="49"/>
        <v>0</v>
      </c>
      <c r="R102" s="36">
        <f t="shared" si="52"/>
        <v>31.193750000000001</v>
      </c>
      <c r="S102" s="11">
        <f t="shared" si="53"/>
        <v>2.1998413258110014E-2</v>
      </c>
    </row>
    <row r="103" spans="1:19" x14ac:dyDescent="0.25">
      <c r="A103" s="38" t="s">
        <v>52</v>
      </c>
      <c r="B103" s="24">
        <v>0</v>
      </c>
      <c r="C103" s="11">
        <f t="shared" si="50"/>
        <v>0</v>
      </c>
      <c r="D103" s="24">
        <v>10</v>
      </c>
      <c r="E103" s="11">
        <f t="shared" si="51"/>
        <v>3.8167938931297711E-2</v>
      </c>
      <c r="F103" s="24">
        <v>8</v>
      </c>
      <c r="G103" s="11">
        <f t="shared" si="44"/>
        <v>6.1068702290076333E-2</v>
      </c>
      <c r="H103" s="24">
        <v>1</v>
      </c>
      <c r="I103" s="11">
        <f t="shared" si="45"/>
        <v>4.3668122270742356E-3</v>
      </c>
      <c r="J103" s="24">
        <v>0</v>
      </c>
      <c r="K103" s="11">
        <f t="shared" si="46"/>
        <v>0</v>
      </c>
      <c r="L103" s="24">
        <v>0</v>
      </c>
      <c r="M103" s="11">
        <f t="shared" si="47"/>
        <v>0</v>
      </c>
      <c r="N103" s="24">
        <v>0</v>
      </c>
      <c r="O103" s="11">
        <f t="shared" si="48"/>
        <v>0</v>
      </c>
      <c r="P103" s="24">
        <v>0</v>
      </c>
      <c r="Q103" s="11">
        <f t="shared" si="49"/>
        <v>0</v>
      </c>
      <c r="R103" s="36">
        <f t="shared" si="52"/>
        <v>19.10360345344845</v>
      </c>
      <c r="S103" s="11">
        <f t="shared" si="53"/>
        <v>1.3472216821895946E-2</v>
      </c>
    </row>
    <row r="104" spans="1:19" x14ac:dyDescent="0.25">
      <c r="A104" s="38" t="s">
        <v>83</v>
      </c>
      <c r="B104" s="24">
        <v>0</v>
      </c>
      <c r="C104" s="11">
        <f t="shared" si="50"/>
        <v>0</v>
      </c>
      <c r="D104" s="24">
        <v>0</v>
      </c>
      <c r="E104" s="11">
        <f t="shared" si="51"/>
        <v>0</v>
      </c>
      <c r="F104" s="24">
        <v>0</v>
      </c>
      <c r="G104" s="11">
        <f t="shared" si="44"/>
        <v>0</v>
      </c>
      <c r="H104" s="24">
        <v>0</v>
      </c>
      <c r="I104" s="11">
        <f t="shared" si="45"/>
        <v>0</v>
      </c>
      <c r="J104" s="24">
        <v>0</v>
      </c>
      <c r="K104" s="11">
        <f t="shared" si="46"/>
        <v>0</v>
      </c>
      <c r="L104" s="24">
        <v>0</v>
      </c>
      <c r="M104" s="11">
        <f t="shared" si="47"/>
        <v>0</v>
      </c>
      <c r="N104" s="24">
        <v>43</v>
      </c>
      <c r="O104" s="11">
        <f t="shared" si="48"/>
        <v>0.26874999999999999</v>
      </c>
      <c r="P104" s="24">
        <v>0</v>
      </c>
      <c r="Q104" s="11">
        <f t="shared" si="49"/>
        <v>0</v>
      </c>
      <c r="R104" s="36">
        <f t="shared" si="52"/>
        <v>43.268749999999997</v>
      </c>
      <c r="S104" s="11">
        <f t="shared" si="53"/>
        <v>3.0513928067700986E-2</v>
      </c>
    </row>
    <row r="105" spans="1:19" x14ac:dyDescent="0.25">
      <c r="A105" s="38" t="s">
        <v>53</v>
      </c>
      <c r="B105" s="24">
        <v>0</v>
      </c>
      <c r="C105" s="11">
        <f t="shared" si="50"/>
        <v>0</v>
      </c>
      <c r="D105" s="24">
        <v>3</v>
      </c>
      <c r="E105" s="11">
        <f t="shared" si="51"/>
        <v>1.1450381679389313E-2</v>
      </c>
      <c r="F105" s="24">
        <v>0</v>
      </c>
      <c r="G105" s="11">
        <f t="shared" si="44"/>
        <v>0</v>
      </c>
      <c r="H105" s="24">
        <v>0</v>
      </c>
      <c r="I105" s="11">
        <f t="shared" si="45"/>
        <v>0</v>
      </c>
      <c r="J105" s="24">
        <v>0</v>
      </c>
      <c r="K105" s="11">
        <f t="shared" si="46"/>
        <v>0</v>
      </c>
      <c r="L105" s="24">
        <v>0</v>
      </c>
      <c r="M105" s="11">
        <f t="shared" si="47"/>
        <v>0</v>
      </c>
      <c r="N105" s="24">
        <v>0</v>
      </c>
      <c r="O105" s="11">
        <f t="shared" si="48"/>
        <v>0</v>
      </c>
      <c r="P105" s="24">
        <v>0</v>
      </c>
      <c r="Q105" s="11">
        <f t="shared" si="49"/>
        <v>0</v>
      </c>
      <c r="R105" s="36">
        <f t="shared" si="52"/>
        <v>3.0114503816793894</v>
      </c>
      <c r="S105" s="11">
        <f t="shared" si="53"/>
        <v>2.1237308756554226E-3</v>
      </c>
    </row>
    <row r="106" spans="1:19" x14ac:dyDescent="0.25">
      <c r="A106" s="38" t="s">
        <v>54</v>
      </c>
      <c r="B106" s="24">
        <v>3</v>
      </c>
      <c r="C106" s="11">
        <f t="shared" si="50"/>
        <v>2.0134228187919462E-2</v>
      </c>
      <c r="D106" s="24">
        <v>0</v>
      </c>
      <c r="E106" s="11">
        <f t="shared" si="51"/>
        <v>0</v>
      </c>
      <c r="F106" s="24">
        <v>0</v>
      </c>
      <c r="G106" s="11">
        <f t="shared" si="44"/>
        <v>0</v>
      </c>
      <c r="H106" s="24">
        <v>0</v>
      </c>
      <c r="I106" s="11">
        <f t="shared" si="45"/>
        <v>0</v>
      </c>
      <c r="J106" s="24">
        <v>0</v>
      </c>
      <c r="K106" s="11">
        <f t="shared" si="46"/>
        <v>0</v>
      </c>
      <c r="L106" s="24">
        <v>0</v>
      </c>
      <c r="M106" s="11">
        <f t="shared" si="47"/>
        <v>0</v>
      </c>
      <c r="N106" s="24">
        <v>0</v>
      </c>
      <c r="O106" s="11">
        <f t="shared" si="48"/>
        <v>0</v>
      </c>
      <c r="P106" s="24">
        <v>2</v>
      </c>
      <c r="Q106" s="11">
        <f t="shared" si="49"/>
        <v>2.564102564102564E-2</v>
      </c>
      <c r="R106" s="36">
        <f t="shared" si="52"/>
        <v>5.0457752538289444</v>
      </c>
      <c r="S106" s="11">
        <f t="shared" si="53"/>
        <v>3.5583746500909342E-3</v>
      </c>
    </row>
    <row r="107" spans="1:19" x14ac:dyDescent="0.25">
      <c r="A107" s="38" t="s">
        <v>55</v>
      </c>
      <c r="B107" s="24">
        <v>0</v>
      </c>
      <c r="C107" s="11">
        <f t="shared" si="50"/>
        <v>0</v>
      </c>
      <c r="D107" s="24">
        <v>0</v>
      </c>
      <c r="E107" s="11">
        <f t="shared" si="51"/>
        <v>0</v>
      </c>
      <c r="F107" s="24">
        <v>0</v>
      </c>
      <c r="G107" s="11">
        <f t="shared" si="44"/>
        <v>0</v>
      </c>
      <c r="H107" s="24">
        <v>0</v>
      </c>
      <c r="I107" s="11">
        <f t="shared" si="45"/>
        <v>0</v>
      </c>
      <c r="J107" s="24">
        <v>0</v>
      </c>
      <c r="K107" s="11">
        <f t="shared" si="46"/>
        <v>0</v>
      </c>
      <c r="L107" s="24">
        <v>0</v>
      </c>
      <c r="M107" s="11">
        <f t="shared" si="47"/>
        <v>0</v>
      </c>
      <c r="N107" s="24">
        <v>0</v>
      </c>
      <c r="O107" s="11">
        <f t="shared" si="48"/>
        <v>0</v>
      </c>
      <c r="P107" s="24">
        <v>0</v>
      </c>
      <c r="Q107" s="11">
        <f t="shared" si="49"/>
        <v>0</v>
      </c>
      <c r="R107" s="36">
        <f t="shared" si="52"/>
        <v>0</v>
      </c>
      <c r="S107" s="11">
        <f t="shared" si="53"/>
        <v>0</v>
      </c>
    </row>
    <row r="108" spans="1:19" x14ac:dyDescent="0.25">
      <c r="A108" s="38" t="s">
        <v>56</v>
      </c>
      <c r="B108" s="24">
        <v>1</v>
      </c>
      <c r="C108" s="11">
        <f t="shared" si="50"/>
        <v>6.7114093959731542E-3</v>
      </c>
      <c r="D108" s="24">
        <v>0</v>
      </c>
      <c r="E108" s="11">
        <f t="shared" si="51"/>
        <v>0</v>
      </c>
      <c r="F108" s="24">
        <v>1</v>
      </c>
      <c r="G108" s="11">
        <f t="shared" si="44"/>
        <v>7.6335877862595417E-3</v>
      </c>
      <c r="H108" s="24">
        <v>0</v>
      </c>
      <c r="I108" s="11">
        <f t="shared" si="45"/>
        <v>0</v>
      </c>
      <c r="J108" s="24">
        <v>237</v>
      </c>
      <c r="K108" s="11">
        <f t="shared" si="46"/>
        <v>0.96734693877551026</v>
      </c>
      <c r="L108" s="24">
        <v>0</v>
      </c>
      <c r="M108" s="11">
        <f t="shared" si="47"/>
        <v>0</v>
      </c>
      <c r="N108" s="24">
        <v>0</v>
      </c>
      <c r="O108" s="11">
        <f t="shared" si="48"/>
        <v>0</v>
      </c>
      <c r="P108" s="24">
        <v>0</v>
      </c>
      <c r="Q108" s="11">
        <f t="shared" si="49"/>
        <v>0</v>
      </c>
      <c r="R108" s="36">
        <f t="shared" si="52"/>
        <v>239.98169193595774</v>
      </c>
      <c r="S108" s="11">
        <f t="shared" si="53"/>
        <v>0.16923955707754423</v>
      </c>
    </row>
    <row r="109" spans="1:19" x14ac:dyDescent="0.25">
      <c r="A109" s="38" t="s">
        <v>57</v>
      </c>
      <c r="B109" s="24">
        <v>0</v>
      </c>
      <c r="C109" s="11">
        <f t="shared" si="50"/>
        <v>0</v>
      </c>
      <c r="D109" s="24">
        <v>0</v>
      </c>
      <c r="E109" s="11">
        <f t="shared" si="51"/>
        <v>0</v>
      </c>
      <c r="F109" s="24">
        <v>0</v>
      </c>
      <c r="G109" s="11">
        <f t="shared" si="44"/>
        <v>0</v>
      </c>
      <c r="H109" s="24">
        <v>0</v>
      </c>
      <c r="I109" s="11">
        <f t="shared" si="45"/>
        <v>0</v>
      </c>
      <c r="J109" s="24">
        <v>0</v>
      </c>
      <c r="K109" s="11">
        <f t="shared" si="46"/>
        <v>0</v>
      </c>
      <c r="L109" s="24">
        <v>0</v>
      </c>
      <c r="M109" s="11">
        <f t="shared" si="47"/>
        <v>0</v>
      </c>
      <c r="N109" s="24">
        <v>0</v>
      </c>
      <c r="O109" s="11">
        <f t="shared" si="48"/>
        <v>0</v>
      </c>
      <c r="P109" s="24">
        <v>0</v>
      </c>
      <c r="Q109" s="11">
        <f t="shared" si="49"/>
        <v>0</v>
      </c>
      <c r="R109" s="36">
        <f t="shared" si="52"/>
        <v>0</v>
      </c>
      <c r="S109" s="11">
        <f t="shared" si="53"/>
        <v>0</v>
      </c>
    </row>
    <row r="110" spans="1:19" x14ac:dyDescent="0.25">
      <c r="A110" s="38" t="s">
        <v>58</v>
      </c>
      <c r="B110" s="24">
        <v>1</v>
      </c>
      <c r="C110" s="11">
        <f t="shared" si="50"/>
        <v>6.7114093959731542E-3</v>
      </c>
      <c r="D110" s="24">
        <v>0</v>
      </c>
      <c r="E110" s="11">
        <f t="shared" si="51"/>
        <v>0</v>
      </c>
      <c r="F110" s="24">
        <v>0</v>
      </c>
      <c r="G110" s="11">
        <f t="shared" si="44"/>
        <v>0</v>
      </c>
      <c r="H110" s="24">
        <v>0</v>
      </c>
      <c r="I110" s="11">
        <f t="shared" si="45"/>
        <v>0</v>
      </c>
      <c r="J110" s="24">
        <v>0</v>
      </c>
      <c r="K110" s="11">
        <f t="shared" si="46"/>
        <v>0</v>
      </c>
      <c r="L110" s="24">
        <v>0</v>
      </c>
      <c r="M110" s="11">
        <f t="shared" si="47"/>
        <v>0</v>
      </c>
      <c r="N110" s="24">
        <v>0</v>
      </c>
      <c r="O110" s="11">
        <f t="shared" si="48"/>
        <v>0</v>
      </c>
      <c r="P110" s="24">
        <v>0</v>
      </c>
      <c r="Q110" s="11">
        <f t="shared" si="49"/>
        <v>0</v>
      </c>
      <c r="R110" s="36">
        <f t="shared" si="52"/>
        <v>1.0067114093959733</v>
      </c>
      <c r="S110" s="11">
        <f t="shared" si="53"/>
        <v>7.0995162862903609E-4</v>
      </c>
    </row>
    <row r="111" spans="1:19" x14ac:dyDescent="0.25">
      <c r="A111" s="39" t="s">
        <v>3</v>
      </c>
      <c r="B111" s="36">
        <f>SUM(B79:B110)</f>
        <v>149</v>
      </c>
      <c r="C111" s="11">
        <f t="shared" si="50"/>
        <v>1</v>
      </c>
      <c r="D111" s="36">
        <f>SUM(D79:D110)</f>
        <v>262</v>
      </c>
      <c r="E111" s="11">
        <f t="shared" si="51"/>
        <v>1</v>
      </c>
      <c r="F111" s="36">
        <f>SUM(F79:F110)</f>
        <v>131</v>
      </c>
      <c r="G111" s="11">
        <f t="shared" si="44"/>
        <v>1</v>
      </c>
      <c r="H111" s="36">
        <f>SUM(H79:H110)</f>
        <v>229</v>
      </c>
      <c r="I111" s="11">
        <f t="shared" si="45"/>
        <v>1</v>
      </c>
      <c r="J111" s="36">
        <f>SUM(J79:J110)</f>
        <v>245</v>
      </c>
      <c r="K111" s="11">
        <f t="shared" si="46"/>
        <v>1</v>
      </c>
      <c r="L111" s="36">
        <f>SUM(L79:L110)</f>
        <v>156</v>
      </c>
      <c r="M111" s="11">
        <f t="shared" si="47"/>
        <v>1</v>
      </c>
      <c r="N111" s="36">
        <f>SUM(N79:N110)</f>
        <v>160</v>
      </c>
      <c r="O111" s="11">
        <f t="shared" si="48"/>
        <v>1</v>
      </c>
      <c r="P111" s="36">
        <f>SUM(P79:P110)</f>
        <v>78</v>
      </c>
      <c r="Q111" s="11">
        <f t="shared" si="49"/>
        <v>1</v>
      </c>
      <c r="R111" s="36">
        <f t="shared" si="52"/>
        <v>1418</v>
      </c>
      <c r="S111" s="11">
        <f t="shared" si="53"/>
        <v>1</v>
      </c>
    </row>
    <row r="112" spans="1:19" x14ac:dyDescent="0.25">
      <c r="A112" s="40" t="s">
        <v>84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5.75" x14ac:dyDescent="0.25">
      <c r="A113" s="1"/>
      <c r="B113" s="1"/>
      <c r="C113" s="1"/>
      <c r="D113" s="1"/>
      <c r="E113" s="1"/>
      <c r="F113" s="1"/>
      <c r="G113" s="1"/>
      <c r="H113" s="41" t="s">
        <v>85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x14ac:dyDescent="0.25">
      <c r="A114" s="1"/>
      <c r="B114" s="1"/>
      <c r="C114" s="1"/>
      <c r="D114" s="1"/>
      <c r="E114" s="1"/>
      <c r="F114" s="1"/>
      <c r="G114" s="1"/>
      <c r="H114" s="1" t="s">
        <v>86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</sheetData>
  <mergeCells count="60">
    <mergeCell ref="P77:Q77"/>
    <mergeCell ref="N77:O77"/>
    <mergeCell ref="H77:I77"/>
    <mergeCell ref="A75:S75"/>
    <mergeCell ref="A76:A78"/>
    <mergeCell ref="J76:Q76"/>
    <mergeCell ref="R76:S77"/>
    <mergeCell ref="F77:G77"/>
    <mergeCell ref="D77:E77"/>
    <mergeCell ref="B77:C77"/>
    <mergeCell ref="B76:I76"/>
    <mergeCell ref="L77:M77"/>
    <mergeCell ref="J77:K77"/>
    <mergeCell ref="A74:S74"/>
    <mergeCell ref="A46:S46"/>
    <mergeCell ref="A47:S47"/>
    <mergeCell ref="A48:A50"/>
    <mergeCell ref="K48:Q48"/>
    <mergeCell ref="R48:S49"/>
    <mergeCell ref="B49:C49"/>
    <mergeCell ref="D49:E49"/>
    <mergeCell ref="F49:G49"/>
    <mergeCell ref="H49:I49"/>
    <mergeCell ref="B48:I48"/>
    <mergeCell ref="J49:K49"/>
    <mergeCell ref="L49:M49"/>
    <mergeCell ref="N49:O49"/>
    <mergeCell ref="P49:Q49"/>
    <mergeCell ref="A73:S73"/>
    <mergeCell ref="A45:S45"/>
    <mergeCell ref="A25:S25"/>
    <mergeCell ref="A26:S26"/>
    <mergeCell ref="A27:A29"/>
    <mergeCell ref="B27:I27"/>
    <mergeCell ref="J27:Q27"/>
    <mergeCell ref="R27:S28"/>
    <mergeCell ref="B28:C28"/>
    <mergeCell ref="D28:E28"/>
    <mergeCell ref="F28:G28"/>
    <mergeCell ref="H28:I28"/>
    <mergeCell ref="J28:K28"/>
    <mergeCell ref="L28:M28"/>
    <mergeCell ref="N28:O28"/>
    <mergeCell ref="P28:Q28"/>
    <mergeCell ref="A24:S24"/>
    <mergeCell ref="A2:S2"/>
    <mergeCell ref="A3:S3"/>
    <mergeCell ref="A4:S4"/>
    <mergeCell ref="A5:A7"/>
    <mergeCell ref="B5:I5"/>
    <mergeCell ref="J5:Q5"/>
    <mergeCell ref="R5:S6"/>
    <mergeCell ref="B6:C6"/>
    <mergeCell ref="D6:E6"/>
    <mergeCell ref="F6:G6"/>
    <mergeCell ref="H6:I6"/>
    <mergeCell ref="J6:K6"/>
    <mergeCell ref="L6:M6"/>
    <mergeCell ref="N6:O6"/>
    <mergeCell ref="P6:Q6"/>
  </mergeCells>
  <printOptions horizontalCentered="1"/>
  <pageMargins left="0.23622047244094491" right="0.23622047244094491" top="0.74803149606299213" bottom="1.1417322834645669" header="0.31496062992125984" footer="0.31496062992125984"/>
  <pageSetup scale="72" orientation="landscape" horizontalDpi="1200" verticalDpi="1200" r:id="rId1"/>
  <rowBreaks count="2" manualBreakCount="2">
    <brk id="43" max="16383" man="1"/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Enero-Diciembre</vt:lpstr>
      <vt:lpstr>'Enero-Diciembre'!Área_de_impresión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Accinformacion 1</cp:lastModifiedBy>
  <cp:lastPrinted>2023-01-13T15:09:18Z</cp:lastPrinted>
  <dcterms:created xsi:type="dcterms:W3CDTF">2022-07-11T13:01:47Z</dcterms:created>
  <dcterms:modified xsi:type="dcterms:W3CDTF">2023-01-25T12:36:31Z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2022-10-03T18:27:38Z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11de70bc-205d-415c-8103-287f5e1a22a3</vt:lpwstr>
  </property>
  <property fmtid="{D5CDD505-2E9C-101B-9397-08002B2CF9AE}" pid="7" name="MSIP_Label_defa4170-0d19-0005-0004-bc88714345d2_ActionId">
    <vt:lpwstr>44b13cbf-ae5e-4bd0-ad82-47e90c14fd3b</vt:lpwstr>
  </property>
  <property fmtid="{D5CDD505-2E9C-101B-9397-08002B2CF9AE}" pid="8" name="MSIP_Label_defa4170-0d19-0005-0004-bc88714345d2_ContentBits">
    <vt:lpwstr>0</vt:lpwstr>
  </property>
</Properties>
</file>